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cuments\Upload to Website\"/>
    </mc:Choice>
  </mc:AlternateContent>
  <xr:revisionPtr revIDLastSave="0" documentId="8_{05EA41E8-A839-425C-8A0B-E6F4D9FB844C}" xr6:coauthVersionLast="47" xr6:coauthVersionMax="47" xr10:uidLastSave="{00000000-0000-0000-0000-000000000000}"/>
  <bookViews>
    <workbookView xWindow="-108" yWindow="-108" windowWidth="23256" windowHeight="12576" tabRatio="500" activeTab="5" xr2:uid="{00000000-000D-0000-FFFF-FFFF00000000}"/>
  </bookViews>
  <sheets>
    <sheet name="Summary 22-23" sheetId="1" r:id="rId1"/>
    <sheet name="Detail 22-23" sheetId="2" r:id="rId2"/>
    <sheet name="Income 23-24" sheetId="3" r:id="rId3"/>
    <sheet name="Expenses 23-24" sheetId="4" r:id="rId4"/>
    <sheet name="Funds" sheetId="5" r:id="rId5"/>
    <sheet name="Bank rec" sheetId="6" r:id="rId6"/>
  </sheets>
  <definedNames>
    <definedName name="_xlnm.Print_Area" localSheetId="1">'Detail 22-23'!$A$1:$R$55</definedName>
    <definedName name="_xlnm.Print_Area" localSheetId="0">'Summary 22-23'!$A$1:$P$13</definedName>
  </definedName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E46" i="4" l="1"/>
  <c r="E29" i="6"/>
  <c r="L46" i="4"/>
  <c r="H46" i="4"/>
  <c r="F46" i="4"/>
  <c r="C20" i="6"/>
  <c r="J15" i="6"/>
  <c r="E18" i="6" s="1"/>
  <c r="P46" i="4"/>
  <c r="M46" i="4"/>
  <c r="K46" i="4"/>
  <c r="J46" i="4"/>
  <c r="I46" i="4"/>
  <c r="G46" i="4"/>
  <c r="N42" i="4"/>
  <c r="N41" i="4"/>
  <c r="N40" i="4"/>
  <c r="N39" i="4"/>
  <c r="N38" i="4"/>
  <c r="N37" i="4"/>
  <c r="O46" i="4" s="1"/>
  <c r="N34" i="4"/>
  <c r="N33" i="4"/>
  <c r="N32" i="4"/>
  <c r="N31" i="4"/>
  <c r="N30" i="4"/>
  <c r="N29" i="4"/>
  <c r="N27" i="4"/>
  <c r="N26" i="4"/>
  <c r="N25" i="4"/>
  <c r="N24" i="4"/>
  <c r="N22" i="4"/>
  <c r="N21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N3" i="4"/>
  <c r="F51" i="3"/>
  <c r="E51" i="3"/>
  <c r="D51" i="3"/>
  <c r="P54" i="2"/>
  <c r="N10" i="1" s="1"/>
  <c r="O54" i="2"/>
  <c r="N54" i="2"/>
  <c r="M54" i="2"/>
  <c r="K10" i="1" s="1"/>
  <c r="L54" i="2"/>
  <c r="J10" i="1" s="1"/>
  <c r="K54" i="2"/>
  <c r="I10" i="1" s="1"/>
  <c r="J54" i="2"/>
  <c r="H10" i="1" s="1"/>
  <c r="I54" i="2"/>
  <c r="G10" i="1" s="1"/>
  <c r="H54" i="2"/>
  <c r="F10" i="1" s="1"/>
  <c r="G54" i="2"/>
  <c r="F54" i="2"/>
  <c r="E54" i="2"/>
  <c r="C10" i="1" s="1"/>
  <c r="C54" i="2"/>
  <c r="B10" i="1" s="1"/>
  <c r="Q52" i="2"/>
  <c r="R52" i="2" s="1"/>
  <c r="R48" i="2"/>
  <c r="R45" i="2"/>
  <c r="Q44" i="2"/>
  <c r="R44" i="2" s="1"/>
  <c r="R54" i="2" s="1"/>
  <c r="Q41" i="2"/>
  <c r="V41" i="2" s="1"/>
  <c r="P41" i="2"/>
  <c r="N9" i="1" s="1"/>
  <c r="O41" i="2"/>
  <c r="M9" i="1" s="1"/>
  <c r="N41" i="2"/>
  <c r="L9" i="1" s="1"/>
  <c r="M41" i="2"/>
  <c r="L41" i="2"/>
  <c r="K41" i="2"/>
  <c r="I9" i="1" s="1"/>
  <c r="J41" i="2"/>
  <c r="H9" i="1" s="1"/>
  <c r="I41" i="2"/>
  <c r="G9" i="1" s="1"/>
  <c r="H41" i="2"/>
  <c r="F9" i="1" s="1"/>
  <c r="G41" i="2"/>
  <c r="E9" i="1" s="1"/>
  <c r="F41" i="2"/>
  <c r="D9" i="1" s="1"/>
  <c r="E41" i="2"/>
  <c r="C41" i="2"/>
  <c r="B9" i="1" s="1"/>
  <c r="R37" i="2"/>
  <c r="R36" i="2"/>
  <c r="R41" i="2" s="1"/>
  <c r="P33" i="2"/>
  <c r="O33" i="2"/>
  <c r="N33" i="2"/>
  <c r="L8" i="1" s="1"/>
  <c r="M33" i="2"/>
  <c r="L33" i="2"/>
  <c r="K33" i="2"/>
  <c r="I8" i="1" s="1"/>
  <c r="J33" i="2"/>
  <c r="H8" i="1" s="1"/>
  <c r="I33" i="2"/>
  <c r="H33" i="2"/>
  <c r="F8" i="1" s="1"/>
  <c r="G33" i="2"/>
  <c r="F33" i="2"/>
  <c r="D8" i="1" s="1"/>
  <c r="E33" i="2"/>
  <c r="C33" i="2"/>
  <c r="B8" i="1" s="1"/>
  <c r="Q31" i="2"/>
  <c r="R31" i="2" s="1"/>
  <c r="R33" i="2" s="1"/>
  <c r="V28" i="2"/>
  <c r="R28" i="2"/>
  <c r="Q28" i="2"/>
  <c r="P28" i="2"/>
  <c r="O28" i="2"/>
  <c r="M7" i="1" s="1"/>
  <c r="N28" i="2"/>
  <c r="M28" i="2"/>
  <c r="L28" i="2"/>
  <c r="J7" i="1" s="1"/>
  <c r="K28" i="2"/>
  <c r="J28" i="2"/>
  <c r="H7" i="1" s="1"/>
  <c r="I28" i="2"/>
  <c r="H28" i="2"/>
  <c r="F7" i="1" s="1"/>
  <c r="G28" i="2"/>
  <c r="E7" i="1" s="1"/>
  <c r="F28" i="2"/>
  <c r="E28" i="2"/>
  <c r="C28" i="2"/>
  <c r="P21" i="2"/>
  <c r="N6" i="1" s="1"/>
  <c r="O21" i="2"/>
  <c r="M6" i="1" s="1"/>
  <c r="N21" i="2"/>
  <c r="M21" i="2"/>
  <c r="K6" i="1" s="1"/>
  <c r="L21" i="2"/>
  <c r="J6" i="1" s="1"/>
  <c r="K21" i="2"/>
  <c r="J21" i="2"/>
  <c r="I21" i="2"/>
  <c r="G6" i="1" s="1"/>
  <c r="H21" i="2"/>
  <c r="F6" i="1" s="1"/>
  <c r="G21" i="2"/>
  <c r="F21" i="2"/>
  <c r="E21" i="2"/>
  <c r="C6" i="1" s="1"/>
  <c r="C21" i="2"/>
  <c r="C55" i="2" s="1"/>
  <c r="Q20" i="2"/>
  <c r="R20" i="2" s="1"/>
  <c r="Q17" i="2"/>
  <c r="Q21" i="2" s="1"/>
  <c r="Q12" i="2"/>
  <c r="V12" i="2" s="1"/>
  <c r="P12" i="2"/>
  <c r="O12" i="2"/>
  <c r="N12" i="2"/>
  <c r="M12" i="2"/>
  <c r="L12" i="2"/>
  <c r="K12" i="2"/>
  <c r="J12" i="2"/>
  <c r="I12" i="2"/>
  <c r="H12" i="2"/>
  <c r="G12" i="2"/>
  <c r="F12" i="2"/>
  <c r="E12" i="2"/>
  <c r="R10" i="2"/>
  <c r="R7" i="2"/>
  <c r="P7" i="2"/>
  <c r="N4" i="1" s="1"/>
  <c r="O7" i="2"/>
  <c r="O55" i="2" s="1"/>
  <c r="M12" i="1" s="1"/>
  <c r="N7" i="2"/>
  <c r="M7" i="2"/>
  <c r="L7" i="2"/>
  <c r="J4" i="1" s="1"/>
  <c r="K7" i="2"/>
  <c r="I4" i="1" s="1"/>
  <c r="J7" i="2"/>
  <c r="H4" i="1" s="1"/>
  <c r="I7" i="2"/>
  <c r="G4" i="1" s="1"/>
  <c r="H7" i="2"/>
  <c r="F4" i="1" s="1"/>
  <c r="G7" i="2"/>
  <c r="G55" i="2" s="1"/>
  <c r="E12" i="1" s="1"/>
  <c r="F7" i="2"/>
  <c r="E7" i="2"/>
  <c r="C4" i="1" s="1"/>
  <c r="C7" i="2"/>
  <c r="Q4" i="2"/>
  <c r="M10" i="1"/>
  <c r="L10" i="1"/>
  <c r="E10" i="1"/>
  <c r="D10" i="1"/>
  <c r="K9" i="1"/>
  <c r="J9" i="1"/>
  <c r="C9" i="1"/>
  <c r="M8" i="1"/>
  <c r="K8" i="1"/>
  <c r="J8" i="1"/>
  <c r="E8" i="1"/>
  <c r="C8" i="1"/>
  <c r="N7" i="1"/>
  <c r="L7" i="1"/>
  <c r="K7" i="1"/>
  <c r="I7" i="1"/>
  <c r="G7" i="1"/>
  <c r="D7" i="1"/>
  <c r="C7" i="1"/>
  <c r="B7" i="1"/>
  <c r="L6" i="1"/>
  <c r="I6" i="1"/>
  <c r="H6" i="1"/>
  <c r="E6" i="1"/>
  <c r="D6" i="1"/>
  <c r="B4" i="1"/>
  <c r="O6" i="1" l="1"/>
  <c r="N46" i="4"/>
  <c r="E15" i="6" s="1"/>
  <c r="E20" i="6" s="1"/>
  <c r="C22" i="6" s="1"/>
  <c r="Q54" i="2"/>
  <c r="V54" i="2" s="1"/>
  <c r="B6" i="1"/>
  <c r="P6" i="1" s="1"/>
  <c r="R17" i="2"/>
  <c r="R21" i="2" s="1"/>
  <c r="R55" i="2" s="1"/>
  <c r="K55" i="2"/>
  <c r="I12" i="1" s="1"/>
  <c r="O7" i="1"/>
  <c r="M55" i="2"/>
  <c r="K12" i="1" s="1"/>
  <c r="P55" i="2"/>
  <c r="N12" i="1" s="1"/>
  <c r="L55" i="2"/>
  <c r="J12" i="1" s="1"/>
  <c r="F55" i="2"/>
  <c r="D12" i="1" s="1"/>
  <c r="N55" i="2"/>
  <c r="L12" i="1" s="1"/>
  <c r="I55" i="2"/>
  <c r="G12" i="1" s="1"/>
  <c r="Q33" i="2"/>
  <c r="V33" i="2" s="1"/>
  <c r="J55" i="2"/>
  <c r="H12" i="1" s="1"/>
  <c r="Q7" i="2"/>
  <c r="V7" i="2" s="1"/>
  <c r="V21" i="2"/>
  <c r="O9" i="1"/>
  <c r="P9" i="1" s="1"/>
  <c r="B12" i="1"/>
  <c r="O10" i="1"/>
  <c r="P10" i="1" s="1"/>
  <c r="O8" i="1"/>
  <c r="P8" i="1" s="1"/>
  <c r="P7" i="1"/>
  <c r="N8" i="1"/>
  <c r="G8" i="1"/>
  <c r="E55" i="2"/>
  <c r="C12" i="1" s="1"/>
  <c r="E4" i="1"/>
  <c r="M4" i="1"/>
  <c r="H55" i="2"/>
  <c r="F12" i="1" s="1"/>
  <c r="K4" i="1"/>
  <c r="D4" i="1"/>
  <c r="L4" i="1"/>
  <c r="O12" i="1" l="1"/>
  <c r="P12" i="1" s="1"/>
  <c r="Q55" i="2"/>
  <c r="R57" i="2" s="1"/>
  <c r="R59" i="2" s="1"/>
  <c r="O4" i="1"/>
  <c r="P4" i="1" s="1"/>
  <c r="P13" i="1" l="1"/>
</calcChain>
</file>

<file path=xl/sharedStrings.xml><?xml version="1.0" encoding="utf-8"?>
<sst xmlns="http://schemas.openxmlformats.org/spreadsheetml/2006/main" count="250" uniqueCount="151">
  <si>
    <t>Ashton Parish Council Budget Summary 2022-2023</t>
  </si>
  <si>
    <t>Budget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</si>
  <si>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</si>
  <si>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</si>
  <si>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</si>
  <si>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</si>
  <si>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</si>
  <si>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</si>
  <si>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</si>
  <si>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</si>
  <si>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</si>
  <si>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Jan</t>
  </si>
  <si>
    <t>Feb</t>
  </si>
  <si>
    <t>Mar</t>
  </si>
  <si>
    <t>Total</t>
  </si>
  <si>
    <t>Balance</t>
  </si>
  <si>
    <t>Total Remuneration</t>
  </si>
  <si>
    <t>Total Expenses</t>
  </si>
  <si>
    <t>Total Administration</t>
  </si>
  <si>
    <t>Total Subscriptions</t>
  </si>
  <si>
    <t>Total Training</t>
  </si>
  <si>
    <t>Total Works</t>
  </si>
  <si>
    <t>Total Sinking Fund re Asset Rep</t>
  </si>
  <si>
    <t>TOTAL</t>
  </si>
  <si>
    <t>check = zero</t>
  </si>
  <si>
    <t xml:space="preserve">Ashton Parish Council Budget  2023-2024 </t>
  </si>
  <si>
    <t>June</t>
  </si>
  <si>
    <t>A</t>
  </si>
  <si>
    <t>Clerk Salary</t>
  </si>
  <si>
    <t>Actual</t>
  </si>
  <si>
    <t>Salary</t>
  </si>
  <si>
    <t>Back pay</t>
  </si>
  <si>
    <t>B</t>
  </si>
  <si>
    <t>Clerks expenses</t>
  </si>
  <si>
    <t>Travel expenses</t>
  </si>
  <si>
    <t>Office Expenses</t>
  </si>
  <si>
    <t>C</t>
  </si>
  <si>
    <t>General Administration</t>
  </si>
  <si>
    <t xml:space="preserve">Website/email Hosting </t>
  </si>
  <si>
    <t>Parish Newsletter x 4</t>
  </si>
  <si>
    <t>Insurance policy</t>
  </si>
  <si>
    <t>Room Hire</t>
  </si>
  <si>
    <t>Election Costs</t>
  </si>
  <si>
    <t xml:space="preserve">External Professional Services </t>
  </si>
  <si>
    <t>D</t>
  </si>
  <si>
    <t>Subscriptions and Memberships</t>
  </si>
  <si>
    <t>NCALC – Subscription/Internal Audit fee/DPO</t>
  </si>
  <si>
    <t>ICO Subscription</t>
  </si>
  <si>
    <t>E</t>
  </si>
  <si>
    <t>Training</t>
  </si>
  <si>
    <t>Training allocation for Councillors &amp; Clerk</t>
  </si>
  <si>
    <t>F</t>
  </si>
  <si>
    <t>Community Works</t>
  </si>
  <si>
    <t>Rock Salt and sand</t>
  </si>
  <si>
    <t>Christmas Tree</t>
  </si>
  <si>
    <t>Tree Maintenance</t>
  </si>
  <si>
    <t>Environmental Enhancements</t>
  </si>
  <si>
    <t>Total  Community Works</t>
  </si>
  <si>
    <t>G</t>
  </si>
  <si>
    <t>Sinking Fund re Asset replacement</t>
  </si>
  <si>
    <t>Defibrillator</t>
  </si>
  <si>
    <t>Litter Bins</t>
  </si>
  <si>
    <t>Grit Bin</t>
  </si>
  <si>
    <t>Notice Boards</t>
  </si>
  <si>
    <t>Laptop and Printer</t>
  </si>
  <si>
    <t>Shed</t>
  </si>
  <si>
    <t>Ladders</t>
  </si>
  <si>
    <t>Racking</t>
  </si>
  <si>
    <t>Display Board</t>
  </si>
  <si>
    <t>Total Sinking Fund re Asset replacement</t>
  </si>
  <si>
    <t>CHECK = 0</t>
  </si>
  <si>
    <t>Ashton Parish Council 2023 - 2024 Income</t>
  </si>
  <si>
    <t>Income</t>
  </si>
  <si>
    <t>Date</t>
  </si>
  <si>
    <t>Received from</t>
  </si>
  <si>
    <t>Particulars</t>
  </si>
  <si>
    <t>Income into bank</t>
  </si>
  <si>
    <t>Interest</t>
  </si>
  <si>
    <t>Total Income</t>
  </si>
  <si>
    <t>Community Account</t>
  </si>
  <si>
    <t>NNC</t>
  </si>
  <si>
    <t>Precept</t>
  </si>
  <si>
    <t>Community Account:</t>
  </si>
  <si>
    <t>EXPENSES</t>
  </si>
  <si>
    <t>Cheque No/BACS</t>
  </si>
  <si>
    <t>To whom paid</t>
  </si>
  <si>
    <t>Clerks Remuneration</t>
  </si>
  <si>
    <t>General Admin</t>
  </si>
  <si>
    <t>Cutting of the Green</t>
  </si>
  <si>
    <t>Village Hall Hire</t>
  </si>
  <si>
    <t xml:space="preserve">  Subscription</t>
  </si>
  <si>
    <t>Website Costs</t>
  </si>
  <si>
    <t>Total Payments</t>
  </si>
  <si>
    <t>VAT to be claimed back</t>
  </si>
  <si>
    <t>Nene Valley Tree Services</t>
  </si>
  <si>
    <t>Tree Works</t>
  </si>
  <si>
    <t>BACS</t>
  </si>
  <si>
    <t>Mrs S Henson</t>
  </si>
  <si>
    <t>Apr Wages</t>
  </si>
  <si>
    <t>May Wages</t>
  </si>
  <si>
    <t>NALC</t>
  </si>
  <si>
    <t>Subscription</t>
  </si>
  <si>
    <t>Lutton Village Hall</t>
  </si>
  <si>
    <t>Hire of Hall</t>
  </si>
  <si>
    <t>McAfee</t>
  </si>
  <si>
    <t>Rowan Garden Services</t>
  </si>
  <si>
    <t>June Wages</t>
  </si>
  <si>
    <t>July Wages</t>
  </si>
  <si>
    <t>August Wages</t>
  </si>
  <si>
    <t>Sept Wages</t>
  </si>
  <si>
    <t>OPENSPACES</t>
  </si>
  <si>
    <t>Oct Wages</t>
  </si>
  <si>
    <t>Zurich Insurance</t>
  </si>
  <si>
    <t>Renewal</t>
  </si>
  <si>
    <t>North Northants Council</t>
  </si>
  <si>
    <t>Election costs 2021</t>
  </si>
  <si>
    <t>backpay</t>
  </si>
  <si>
    <t>Ringfenced (Sinking Funds) (Allocated Accurals)</t>
  </si>
  <si>
    <t>Ringfenced Funds (Specific Purpose/Grant Monies)</t>
  </si>
  <si>
    <t>Elections</t>
  </si>
  <si>
    <t>LGR Reserve</t>
  </si>
  <si>
    <t>Transparency Fund</t>
  </si>
  <si>
    <t>Publicity Fund</t>
  </si>
  <si>
    <t>Noticeboards</t>
  </si>
  <si>
    <t>Sid's Bench maintenance</t>
  </si>
  <si>
    <t>Laptop Replacement</t>
  </si>
  <si>
    <t>Christmas Lights/bunting</t>
  </si>
  <si>
    <t>Grit Bin replacement</t>
  </si>
  <si>
    <t>Grants:</t>
  </si>
  <si>
    <t>MEF and PCC Grants</t>
  </si>
  <si>
    <t>Finding Fitness</t>
  </si>
  <si>
    <t>Ashton Parish Council 2023- 20234</t>
  </si>
  <si>
    <t>Bank reconciliation</t>
  </si>
  <si>
    <t>balance per bank statement</t>
  </si>
  <si>
    <t xml:space="preserve"> </t>
  </si>
  <si>
    <t>Opening balance b/fwd</t>
  </si>
  <si>
    <t>Expenses</t>
  </si>
  <si>
    <t>Closing balance c/fwd</t>
  </si>
  <si>
    <t>after date deposits</t>
  </si>
  <si>
    <t>Balance c/fwd</t>
  </si>
  <si>
    <t>Back pay owed due to restrictions at Bank</t>
  </si>
  <si>
    <t>Nov Wages</t>
  </si>
  <si>
    <t>Dec Wages</t>
  </si>
  <si>
    <t>Jan Wages</t>
  </si>
  <si>
    <t>Feb Wages</t>
  </si>
  <si>
    <t>Mar Wages</t>
  </si>
  <si>
    <t>Narkedesign</t>
  </si>
  <si>
    <t>Website</t>
  </si>
  <si>
    <t>Noticeboard Repairs</t>
  </si>
  <si>
    <t>ICO</t>
  </si>
  <si>
    <t>Unpresented Cheques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</si>
</sst>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-* #,##0_-;\-* #,##0_-;_-* \-_-;_-@_-"/>
    <numFmt numFmtId="165" formatCode="0.00_ ;[Red]\-0.00\ "/>
    <numFmt numFmtId="166" formatCode="_-* #,##0.00_-;\-* #,##0.00_-;_-* \-??_-;_-@_-"/>
    <numFmt numFmtId="167" formatCode="[$-809]dd/mm/yyyy"/>
    <numFmt numFmtId="168" formatCode="\£#,##0.00;[Red]&quot;-£&quot;#,##0.00"/>
    <numFmt numFmtId="169" formatCode="\£#,##0.00"/>
  </numFmts>
  <fonts count="19" x14ac:knownFonts="1">
    <font>
      <sz val="11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b/>
      <sz val="16"/>
      <color rgb="FF000000"/>
      <name val="Calibri"/>
      <family val="2"/>
      <charset val="1"/>
    </font>
    <font>
      <b/>
      <sz val="11"/>
      <color rgb="FF000000"/>
      <name val="Calibri"/>
      <family val="2"/>
      <charset val="1"/>
    </font>
    <font>
      <b/>
      <sz val="11"/>
      <name val="Calibri"/>
      <family val="2"/>
      <charset val="1"/>
    </font>
    <font>
      <sz val="11"/>
      <name val="Calibri"/>
      <family val="2"/>
      <charset val="1"/>
    </font>
    <font>
      <b/>
      <sz val="11"/>
      <color rgb="FFFF0000"/>
      <name val="Calibri"/>
      <family val="2"/>
      <charset val="1"/>
    </font>
    <font>
      <sz val="11"/>
      <color rgb="FFFF0000"/>
      <name val="Calibri"/>
      <family val="2"/>
      <charset val="1"/>
    </font>
    <font>
      <sz val="11"/>
      <color rgb="FFED7D31"/>
      <name val="Calibri"/>
      <family val="2"/>
      <charset val="1"/>
    </font>
    <font>
      <sz val="11"/>
      <color rgb="FFDCE6F2"/>
      <name val="Calibri"/>
      <family val="2"/>
      <charset val="1"/>
    </font>
    <font>
      <sz val="11"/>
      <name val="Arial"/>
      <family val="2"/>
      <charset val="1"/>
    </font>
    <font>
      <b/>
      <sz val="11"/>
      <name val="Arial"/>
      <family val="2"/>
      <charset val="1"/>
    </font>
    <font>
      <sz val="10"/>
      <color rgb="FF000000"/>
      <name val="Calibri"/>
      <family val="2"/>
      <charset val="1"/>
    </font>
    <font>
      <b/>
      <u/>
      <sz val="14"/>
      <color rgb="FF000000"/>
      <name val="Calibri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  <charset val="1"/>
    </font>
    <font>
      <sz val="10"/>
      <color rgb="FFFF000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theme="0"/>
      <name val="Calibri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rgb="FFDCE6F2"/>
        <bgColor rgb="FFDAE3F3"/>
      </patternFill>
    </fill>
    <fill>
      <patternFill patternType="solid">
        <fgColor rgb="FFFFFFFF"/>
        <bgColor rgb="FFFFFFCC"/>
      </patternFill>
    </fill>
    <fill>
      <patternFill patternType="solid">
        <fgColor rgb="FF95B3D7"/>
        <bgColor rgb="FF9999FF"/>
      </patternFill>
    </fill>
    <fill>
      <patternFill patternType="solid">
        <fgColor rgb="FFFFFF00"/>
        <bgColor rgb="FFFFFF00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152">
    <xf numFmtId="0" fontId="0" fillId="0" borderId="0" xfId="0"/>
    <xf numFmtId="0" fontId="3" fillId="0" borderId="0" xfId="0" applyFont="1"/>
    <xf numFmtId="0" fontId="0" fillId="0" borderId="1" xfId="0" applyBorder="1"/>
    <xf numFmtId="0" fontId="4" fillId="0" borderId="2" xfId="0" applyFont="1" applyBorder="1"/>
    <xf numFmtId="0" fontId="4" fillId="0" borderId="3" xfId="0" applyFont="1" applyBorder="1"/>
    <xf numFmtId="0" fontId="4" fillId="0" borderId="4" xfId="0" applyFont="1" applyBorder="1"/>
    <xf numFmtId="1" fontId="0" fillId="0" borderId="0" xfId="0" applyNumberFormat="1"/>
    <xf numFmtId="1" fontId="5" fillId="0" borderId="5" xfId="0" applyNumberFormat="1" applyFont="1" applyBorder="1"/>
    <xf numFmtId="0" fontId="3" fillId="0" borderId="4" xfId="0" applyFont="1" applyBorder="1"/>
    <xf numFmtId="0" fontId="0" fillId="0" borderId="4" xfId="0" applyBorder="1"/>
    <xf numFmtId="0" fontId="6" fillId="0" borderId="6" xfId="0" applyFont="1" applyBorder="1"/>
    <xf numFmtId="1" fontId="6" fillId="0" borderId="7" xfId="0" applyNumberFormat="1" applyFont="1" applyBorder="1"/>
    <xf numFmtId="1" fontId="7" fillId="0" borderId="7" xfId="0" applyNumberFormat="1" applyFont="1" applyBorder="1"/>
    <xf numFmtId="1" fontId="7" fillId="0" borderId="8" xfId="0" applyNumberFormat="1" applyFont="1" applyBorder="1"/>
    <xf numFmtId="164" fontId="0" fillId="0" borderId="0" xfId="0" applyNumberFormat="1" applyAlignment="1">
      <alignment horizontal="right"/>
    </xf>
    <xf numFmtId="165" fontId="0" fillId="0" borderId="0" xfId="0" applyNumberFormat="1"/>
    <xf numFmtId="164" fontId="0" fillId="2" borderId="0" xfId="0" applyNumberFormat="1" applyFill="1" applyAlignment="1">
      <alignment horizontal="right"/>
    </xf>
    <xf numFmtId="165" fontId="0" fillId="0" borderId="1" xfId="0" applyNumberFormat="1" applyBorder="1"/>
    <xf numFmtId="165" fontId="4" fillId="0" borderId="9" xfId="0" applyNumberFormat="1" applyFont="1" applyBorder="1" applyAlignment="1">
      <alignment horizontal="center"/>
    </xf>
    <xf numFmtId="165" fontId="4" fillId="0" borderId="2" xfId="0" applyNumberFormat="1" applyFont="1" applyBorder="1" applyAlignment="1">
      <alignment horizontal="center"/>
    </xf>
    <xf numFmtId="165" fontId="4" fillId="3" borderId="2" xfId="0" applyNumberFormat="1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165" fontId="4" fillId="0" borderId="3" xfId="0" applyNumberFormat="1" applyFont="1" applyBorder="1" applyAlignment="1">
      <alignment horizontal="center"/>
    </xf>
    <xf numFmtId="165" fontId="0" fillId="2" borderId="0" xfId="0" applyNumberFormat="1" applyFill="1"/>
    <xf numFmtId="164" fontId="3" fillId="0" borderId="0" xfId="0" applyNumberFormat="1" applyFont="1" applyAlignment="1">
      <alignment horizontal="right"/>
    </xf>
    <xf numFmtId="165" fontId="4" fillId="0" borderId="4" xfId="0" applyNumberFormat="1" applyFont="1" applyBorder="1"/>
    <xf numFmtId="165" fontId="0" fillId="0" borderId="10" xfId="0" applyNumberFormat="1" applyBorder="1" applyAlignment="1">
      <alignment horizontal="center"/>
    </xf>
    <xf numFmtId="165" fontId="0" fillId="0" borderId="0" xfId="0" applyNumberFormat="1" applyAlignment="1">
      <alignment horizontal="center"/>
    </xf>
    <xf numFmtId="165" fontId="0" fillId="3" borderId="0" xfId="0" applyNumberFormat="1" applyFill="1" applyAlignment="1">
      <alignment horizontal="center"/>
    </xf>
    <xf numFmtId="165" fontId="0" fillId="0" borderId="5" xfId="0" applyNumberFormat="1" applyBorder="1" applyAlignment="1">
      <alignment horizontal="center"/>
    </xf>
    <xf numFmtId="165" fontId="5" fillId="0" borderId="4" xfId="0" applyNumberFormat="1" applyFont="1" applyBorder="1"/>
    <xf numFmtId="165" fontId="5" fillId="0" borderId="10" xfId="0" applyNumberFormat="1" applyFont="1" applyBorder="1"/>
    <xf numFmtId="165" fontId="5" fillId="0" borderId="0" xfId="0" applyNumberFormat="1" applyFont="1"/>
    <xf numFmtId="165" fontId="5" fillId="0" borderId="5" xfId="0" applyNumberFormat="1" applyFont="1" applyBorder="1"/>
    <xf numFmtId="165" fontId="0" fillId="0" borderId="10" xfId="0" applyNumberFormat="1" applyBorder="1"/>
    <xf numFmtId="0" fontId="8" fillId="0" borderId="0" xfId="0" applyFont="1"/>
    <xf numFmtId="165" fontId="7" fillId="0" borderId="0" xfId="0" applyNumberFormat="1" applyFont="1"/>
    <xf numFmtId="0" fontId="7" fillId="0" borderId="0" xfId="0" applyFont="1"/>
    <xf numFmtId="165" fontId="0" fillId="3" borderId="0" xfId="0" applyNumberFormat="1" applyFill="1"/>
    <xf numFmtId="165" fontId="4" fillId="4" borderId="4" xfId="0" applyNumberFormat="1" applyFont="1" applyFill="1" applyBorder="1"/>
    <xf numFmtId="165" fontId="0" fillId="4" borderId="0" xfId="0" applyNumberFormat="1" applyFill="1"/>
    <xf numFmtId="164" fontId="0" fillId="3" borderId="0" xfId="0" applyNumberFormat="1" applyFill="1" applyAlignment="1">
      <alignment horizontal="right"/>
    </xf>
    <xf numFmtId="165" fontId="4" fillId="3" borderId="4" xfId="0" applyNumberFormat="1" applyFont="1" applyFill="1" applyBorder="1"/>
    <xf numFmtId="165" fontId="9" fillId="0" borderId="0" xfId="0" applyNumberFormat="1" applyFont="1"/>
    <xf numFmtId="0" fontId="9" fillId="0" borderId="0" xfId="0" applyFont="1"/>
    <xf numFmtId="165" fontId="0" fillId="0" borderId="5" xfId="0" applyNumberFormat="1" applyBorder="1"/>
    <xf numFmtId="165" fontId="0" fillId="4" borderId="10" xfId="0" applyNumberFormat="1" applyFill="1" applyBorder="1"/>
    <xf numFmtId="165" fontId="0" fillId="4" borderId="5" xfId="0" applyNumberFormat="1" applyFill="1" applyBorder="1"/>
    <xf numFmtId="2" fontId="0" fillId="0" borderId="0" xfId="0" applyNumberFormat="1"/>
    <xf numFmtId="165" fontId="0" fillId="0" borderId="10" xfId="0" applyNumberFormat="1" applyBorder="1" applyAlignment="1">
      <alignment horizontal="right"/>
    </xf>
    <xf numFmtId="165" fontId="0" fillId="0" borderId="0" xfId="0" applyNumberFormat="1" applyAlignment="1">
      <alignment horizontal="right"/>
    </xf>
    <xf numFmtId="166" fontId="5" fillId="0" borderId="0" xfId="0" applyNumberFormat="1" applyFont="1" applyAlignment="1">
      <alignment horizontal="center"/>
    </xf>
    <xf numFmtId="165" fontId="5" fillId="4" borderId="0" xfId="0" applyNumberFormat="1" applyFont="1" applyFill="1"/>
    <xf numFmtId="165" fontId="5" fillId="4" borderId="5" xfId="0" applyNumberFormat="1" applyFont="1" applyFill="1" applyBorder="1"/>
    <xf numFmtId="0" fontId="5" fillId="0" borderId="0" xfId="0" applyFont="1"/>
    <xf numFmtId="2" fontId="5" fillId="0" borderId="0" xfId="0" applyNumberFormat="1" applyFont="1"/>
    <xf numFmtId="165" fontId="0" fillId="0" borderId="4" xfId="0" applyNumberFormat="1" applyBorder="1"/>
    <xf numFmtId="165" fontId="3" fillId="4" borderId="4" xfId="0" applyNumberFormat="1" applyFont="1" applyFill="1" applyBorder="1"/>
    <xf numFmtId="165" fontId="6" fillId="0" borderId="6" xfId="0" applyNumberFormat="1" applyFont="1" applyBorder="1"/>
    <xf numFmtId="165" fontId="6" fillId="0" borderId="7" xfId="0" applyNumberFormat="1" applyFont="1" applyBorder="1"/>
    <xf numFmtId="0" fontId="10" fillId="0" borderId="0" xfId="0" applyFont="1"/>
    <xf numFmtId="0" fontId="11" fillId="0" borderId="0" xfId="0" applyFont="1"/>
    <xf numFmtId="0" fontId="11" fillId="0" borderId="0" xfId="0" applyFont="1" applyAlignment="1">
      <alignment vertical="top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vertical="top" wrapText="1"/>
    </xf>
    <xf numFmtId="4" fontId="10" fillId="0" borderId="0" xfId="0" applyNumberFormat="1" applyFont="1" applyAlignment="1">
      <alignment vertical="top" wrapText="1"/>
    </xf>
    <xf numFmtId="167" fontId="11" fillId="0" borderId="0" xfId="0" applyNumberFormat="1" applyFont="1" applyAlignment="1">
      <alignment horizontal="left" vertical="top" wrapText="1"/>
    </xf>
    <xf numFmtId="167" fontId="10" fillId="0" borderId="0" xfId="0" applyNumberFormat="1" applyFont="1" applyAlignment="1">
      <alignment horizontal="center" vertical="top" wrapText="1"/>
    </xf>
    <xf numFmtId="167" fontId="11" fillId="0" borderId="0" xfId="0" applyNumberFormat="1" applyFont="1" applyAlignment="1">
      <alignment vertical="top" wrapText="1"/>
    </xf>
    <xf numFmtId="4" fontId="11" fillId="0" borderId="0" xfId="0" applyNumberFormat="1" applyFont="1" applyAlignment="1">
      <alignment horizontal="center" vertical="top" wrapText="1"/>
    </xf>
    <xf numFmtId="0" fontId="11" fillId="0" borderId="0" xfId="0" applyFont="1" applyAlignment="1">
      <alignment horizontal="left" vertical="top" wrapText="1"/>
    </xf>
    <xf numFmtId="4" fontId="11" fillId="0" borderId="0" xfId="0" applyNumberFormat="1" applyFont="1" applyAlignment="1">
      <alignment vertical="top" wrapText="1"/>
    </xf>
    <xf numFmtId="167" fontId="10" fillId="0" borderId="0" xfId="0" applyNumberFormat="1" applyFont="1" applyAlignment="1">
      <alignment vertical="top" wrapText="1"/>
    </xf>
    <xf numFmtId="2" fontId="10" fillId="0" borderId="0" xfId="0" applyNumberFormat="1" applyFont="1" applyAlignment="1">
      <alignment vertical="top" wrapText="1"/>
    </xf>
    <xf numFmtId="167" fontId="10" fillId="0" borderId="0" xfId="0" applyNumberFormat="1" applyFont="1" applyAlignment="1">
      <alignment horizontal="right" vertical="top" wrapText="1"/>
    </xf>
    <xf numFmtId="4" fontId="10" fillId="0" borderId="0" xfId="0" applyNumberFormat="1" applyFont="1" applyAlignment="1">
      <alignment horizontal="left" vertical="top" wrapText="1"/>
    </xf>
    <xf numFmtId="166" fontId="10" fillId="0" borderId="0" xfId="0" applyNumberFormat="1" applyFont="1" applyAlignment="1">
      <alignment horizontal="left"/>
    </xf>
    <xf numFmtId="166" fontId="10" fillId="0" borderId="0" xfId="0" applyNumberFormat="1" applyFont="1" applyAlignment="1">
      <alignment horizontal="right"/>
    </xf>
    <xf numFmtId="4" fontId="10" fillId="0" borderId="11" xfId="0" applyNumberFormat="1" applyFont="1" applyBorder="1" applyAlignment="1">
      <alignment vertical="top" wrapText="1"/>
    </xf>
    <xf numFmtId="166" fontId="10" fillId="0" borderId="0" xfId="0" applyNumberFormat="1" applyFont="1" applyAlignment="1">
      <alignment vertical="top" wrapText="1"/>
    </xf>
    <xf numFmtId="2" fontId="11" fillId="0" borderId="0" xfId="0" applyNumberFormat="1" applyFont="1" applyAlignment="1">
      <alignment vertical="top" wrapText="1"/>
    </xf>
    <xf numFmtId="167" fontId="10" fillId="0" borderId="0" xfId="0" applyNumberFormat="1" applyFont="1"/>
    <xf numFmtId="167" fontId="10" fillId="0" borderId="0" xfId="0" applyNumberFormat="1" applyFont="1" applyAlignment="1">
      <alignment horizontal="right"/>
    </xf>
    <xf numFmtId="4" fontId="10" fillId="0" borderId="0" xfId="0" applyNumberFormat="1" applyFont="1"/>
    <xf numFmtId="166" fontId="10" fillId="0" borderId="0" xfId="0" applyNumberFormat="1" applyFont="1"/>
    <xf numFmtId="0" fontId="12" fillId="0" borderId="0" xfId="0" applyFont="1"/>
    <xf numFmtId="0" fontId="13" fillId="0" borderId="0" xfId="0" applyFont="1" applyAlignment="1">
      <alignment vertical="top"/>
    </xf>
    <xf numFmtId="167" fontId="14" fillId="3" borderId="13" xfId="0" applyNumberFormat="1" applyFont="1" applyFill="1" applyBorder="1" applyAlignment="1">
      <alignment horizontal="center" vertical="top" wrapText="1"/>
    </xf>
    <xf numFmtId="0" fontId="14" fillId="3" borderId="13" xfId="0" applyFont="1" applyFill="1" applyBorder="1" applyAlignment="1">
      <alignment horizontal="center" vertical="top" wrapText="1"/>
    </xf>
    <xf numFmtId="167" fontId="15" fillId="3" borderId="13" xfId="0" applyNumberFormat="1" applyFont="1" applyFill="1" applyBorder="1" applyAlignment="1">
      <alignment horizontal="center" vertical="top" wrapText="1"/>
    </xf>
    <xf numFmtId="0" fontId="15" fillId="3" borderId="13" xfId="0" applyFont="1" applyFill="1" applyBorder="1" applyAlignment="1">
      <alignment horizontal="center" vertical="top" wrapText="1"/>
    </xf>
    <xf numFmtId="0" fontId="15" fillId="3" borderId="13" xfId="0" applyFont="1" applyFill="1" applyBorder="1" applyAlignment="1">
      <alignment vertical="top" wrapText="1"/>
    </xf>
    <xf numFmtId="4" fontId="15" fillId="3" borderId="13" xfId="0" applyNumberFormat="1" applyFont="1" applyFill="1" applyBorder="1" applyAlignment="1">
      <alignment horizontal="right" vertical="top" wrapText="1"/>
    </xf>
    <xf numFmtId="4" fontId="15" fillId="0" borderId="13" xfId="0" applyNumberFormat="1" applyFont="1" applyBorder="1" applyAlignment="1">
      <alignment horizontal="right" vertical="top" wrapText="1"/>
    </xf>
    <xf numFmtId="167" fontId="15" fillId="3" borderId="13" xfId="0" applyNumberFormat="1" applyFont="1" applyFill="1" applyBorder="1" applyAlignment="1">
      <alignment horizontal="center"/>
    </xf>
    <xf numFmtId="4" fontId="15" fillId="3" borderId="13" xfId="0" applyNumberFormat="1" applyFont="1" applyFill="1" applyBorder="1"/>
    <xf numFmtId="0" fontId="15" fillId="3" borderId="13" xfId="0" applyFont="1" applyFill="1" applyBorder="1" applyAlignment="1">
      <alignment horizontal="center"/>
    </xf>
    <xf numFmtId="2" fontId="15" fillId="3" borderId="13" xfId="0" applyNumberFormat="1" applyFont="1" applyFill="1" applyBorder="1" applyAlignment="1">
      <alignment vertical="top" wrapText="1"/>
    </xf>
    <xf numFmtId="4" fontId="16" fillId="3" borderId="13" xfId="0" applyNumberFormat="1" applyFont="1" applyFill="1" applyBorder="1" applyAlignment="1">
      <alignment horizontal="right" vertical="top" wrapText="1"/>
    </xf>
    <xf numFmtId="167" fontId="15" fillId="3" borderId="13" xfId="0" applyNumberFormat="1" applyFont="1" applyFill="1" applyBorder="1" applyAlignment="1">
      <alignment horizontal="center" vertical="top"/>
    </xf>
    <xf numFmtId="0" fontId="15" fillId="3" borderId="13" xfId="0" applyFont="1" applyFill="1" applyBorder="1" applyAlignment="1">
      <alignment horizontal="center" vertical="top"/>
    </xf>
    <xf numFmtId="4" fontId="15" fillId="3" borderId="13" xfId="0" applyNumberFormat="1" applyFont="1" applyFill="1" applyBorder="1" applyAlignment="1">
      <alignment vertical="top" wrapText="1"/>
    </xf>
    <xf numFmtId="4" fontId="17" fillId="3" borderId="13" xfId="0" applyNumberFormat="1" applyFont="1" applyFill="1" applyBorder="1" applyAlignment="1">
      <alignment horizontal="right" vertical="top" wrapText="1"/>
    </xf>
    <xf numFmtId="166" fontId="15" fillId="3" borderId="13" xfId="0" applyNumberFormat="1" applyFont="1" applyFill="1" applyBorder="1" applyAlignment="1">
      <alignment vertical="top" wrapText="1"/>
    </xf>
    <xf numFmtId="166" fontId="15" fillId="3" borderId="13" xfId="0" applyNumberFormat="1" applyFont="1" applyFill="1" applyBorder="1" applyAlignment="1">
      <alignment horizontal="right" vertical="top" wrapText="1"/>
    </xf>
    <xf numFmtId="166" fontId="15" fillId="3" borderId="13" xfId="0" applyNumberFormat="1" applyFont="1" applyFill="1" applyBorder="1"/>
    <xf numFmtId="167" fontId="15" fillId="3" borderId="0" xfId="0" applyNumberFormat="1" applyFont="1" applyFill="1" applyAlignment="1">
      <alignment horizontal="center"/>
    </xf>
    <xf numFmtId="0" fontId="15" fillId="3" borderId="0" xfId="0" applyFont="1" applyFill="1" applyAlignment="1">
      <alignment horizontal="center"/>
    </xf>
    <xf numFmtId="0" fontId="15" fillId="3" borderId="0" xfId="0" applyFont="1" applyFill="1" applyAlignment="1">
      <alignment vertical="top" wrapText="1"/>
    </xf>
    <xf numFmtId="166" fontId="15" fillId="3" borderId="0" xfId="0" applyNumberFormat="1" applyFont="1" applyFill="1" applyAlignment="1">
      <alignment vertical="top" wrapText="1"/>
    </xf>
    <xf numFmtId="166" fontId="15" fillId="3" borderId="0" xfId="0" applyNumberFormat="1" applyFont="1" applyFill="1" applyAlignment="1">
      <alignment horizontal="right" vertical="top" wrapText="1"/>
    </xf>
    <xf numFmtId="166" fontId="15" fillId="3" borderId="0" xfId="0" applyNumberFormat="1" applyFont="1" applyFill="1"/>
    <xf numFmtId="4" fontId="15" fillId="3" borderId="0" xfId="0" applyNumberFormat="1" applyFont="1" applyFill="1" applyAlignment="1">
      <alignment horizontal="right" vertical="top" wrapText="1"/>
    </xf>
    <xf numFmtId="4" fontId="15" fillId="3" borderId="0" xfId="0" applyNumberFormat="1" applyFont="1" applyFill="1"/>
    <xf numFmtId="4" fontId="15" fillId="3" borderId="0" xfId="0" applyNumberFormat="1" applyFont="1" applyFill="1" applyAlignment="1">
      <alignment vertical="top" wrapText="1"/>
    </xf>
    <xf numFmtId="0" fontId="15" fillId="3" borderId="0" xfId="0" applyFont="1" applyFill="1" applyAlignment="1">
      <alignment horizontal="center" vertical="top" wrapText="1"/>
    </xf>
    <xf numFmtId="166" fontId="15" fillId="3" borderId="11" xfId="0" applyNumberFormat="1" applyFont="1" applyFill="1" applyBorder="1" applyAlignment="1">
      <alignment horizontal="right" vertical="top" wrapText="1"/>
    </xf>
    <xf numFmtId="166" fontId="0" fillId="0" borderId="0" xfId="0" applyNumberFormat="1"/>
    <xf numFmtId="0" fontId="3" fillId="0" borderId="9" xfId="0" applyFont="1" applyBorder="1"/>
    <xf numFmtId="0" fontId="0" fillId="0" borderId="2" xfId="0" applyBorder="1"/>
    <xf numFmtId="168" fontId="0" fillId="0" borderId="3" xfId="0" applyNumberFormat="1" applyBorder="1"/>
    <xf numFmtId="0" fontId="3" fillId="0" borderId="2" xfId="0" applyFont="1" applyBorder="1"/>
    <xf numFmtId="0" fontId="0" fillId="0" borderId="3" xfId="0" applyBorder="1"/>
    <xf numFmtId="168" fontId="0" fillId="0" borderId="0" xfId="0" applyNumberFormat="1"/>
    <xf numFmtId="0" fontId="0" fillId="0" borderId="10" xfId="0" applyBorder="1"/>
    <xf numFmtId="168" fontId="0" fillId="0" borderId="5" xfId="0" applyNumberFormat="1" applyBorder="1"/>
    <xf numFmtId="169" fontId="0" fillId="0" borderId="5" xfId="0" applyNumberFormat="1" applyBorder="1"/>
    <xf numFmtId="2" fontId="0" fillId="0" borderId="5" xfId="0" applyNumberFormat="1" applyBorder="1"/>
    <xf numFmtId="166" fontId="0" fillId="0" borderId="5" xfId="0" applyNumberFormat="1" applyBorder="1"/>
    <xf numFmtId="0" fontId="0" fillId="0" borderId="5" xfId="0" applyBorder="1"/>
    <xf numFmtId="0" fontId="3" fillId="0" borderId="10" xfId="0" applyFont="1" applyBorder="1"/>
    <xf numFmtId="168" fontId="0" fillId="0" borderId="14" xfId="0" applyNumberFormat="1" applyBorder="1"/>
    <xf numFmtId="169" fontId="0" fillId="0" borderId="14" xfId="0" applyNumberFormat="1" applyBorder="1"/>
    <xf numFmtId="0" fontId="0" fillId="0" borderId="15" xfId="0" applyBorder="1"/>
    <xf numFmtId="0" fontId="0" fillId="0" borderId="7" xfId="0" applyBorder="1"/>
    <xf numFmtId="166" fontId="0" fillId="0" borderId="8" xfId="0" applyNumberFormat="1" applyBorder="1"/>
    <xf numFmtId="0" fontId="3" fillId="0" borderId="15" xfId="0" applyFont="1" applyBorder="1"/>
    <xf numFmtId="2" fontId="0" fillId="0" borderId="7" xfId="0" applyNumberFormat="1" applyBorder="1"/>
    <xf numFmtId="166" fontId="7" fillId="0" borderId="10" xfId="0" applyNumberFormat="1" applyFont="1" applyBorder="1"/>
    <xf numFmtId="166" fontId="0" fillId="0" borderId="10" xfId="0" applyNumberFormat="1" applyBorder="1"/>
    <xf numFmtId="166" fontId="5" fillId="0" borderId="10" xfId="0" applyNumberFormat="1" applyFont="1" applyBorder="1"/>
    <xf numFmtId="2" fontId="0" fillId="0" borderId="8" xfId="0" applyNumberFormat="1" applyBorder="1"/>
    <xf numFmtId="2" fontId="0" fillId="5" borderId="0" xfId="0" applyNumberFormat="1" applyFill="1"/>
    <xf numFmtId="4" fontId="0" fillId="0" borderId="0" xfId="0" applyNumberFormat="1"/>
    <xf numFmtId="2" fontId="0" fillId="0" borderId="16" xfId="0" applyNumberFormat="1" applyBorder="1"/>
    <xf numFmtId="0" fontId="0" fillId="0" borderId="16" xfId="0" applyBorder="1"/>
    <xf numFmtId="167" fontId="0" fillId="0" borderId="0" xfId="0" applyNumberFormat="1"/>
    <xf numFmtId="165" fontId="18" fillId="0" borderId="0" xfId="0" applyNumberFormat="1" applyFont="1"/>
    <xf numFmtId="165" fontId="7" fillId="0" borderId="5" xfId="0" applyNumberFormat="1" applyFont="1" applyBorder="1"/>
    <xf numFmtId="0" fontId="2" fillId="0" borderId="0" xfId="0" applyFont="1" applyAlignment="1">
      <alignment horizontal="center"/>
    </xf>
    <xf numFmtId="165" fontId="2" fillId="2" borderId="0" xfId="0" applyNumberFormat="1" applyFont="1" applyFill="1" applyAlignment="1">
      <alignment horizontal="center"/>
    </xf>
    <xf numFmtId="0" fontId="11" fillId="0" borderId="12" xfId="0" applyFont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6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DCE6F2"/>
      <rgbColor rgb="FF660066"/>
      <rgbColor rgb="FFFF8080"/>
      <rgbColor rgb="FF2A6099"/>
      <rgbColor rgb="FFD6DCE5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AE3F3"/>
      <rgbColor rgb="FFCCFFCC"/>
      <rgbColor rgb="FFFFFF99"/>
      <rgbColor rgb="FF95B3D7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ED7D31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3"/>
  <sheetViews>
    <sheetView zoomScaleNormal="100" workbookViewId="0">
      <selection activeCell="P16" sqref="P16"/>
    </sheetView>
  </sheetViews>
  <sheetFormatPr defaultRowHeight="14.4" x14ac:dyDescent="0.3"/>
  <cols>
    <col min="1" max="1" width="32.6640625" customWidth="1"/>
    <col min="2" max="1025" width="8.44140625" customWidth="1"/>
  </cols>
  <sheetData>
    <row r="1" spans="1:18" ht="21" x14ac:dyDescent="0.4">
      <c r="A1" s="149" t="s">
        <v>0</v>
      </c>
      <c r="B1" s="149"/>
      <c r="C1" s="149"/>
      <c r="D1" s="149"/>
      <c r="E1" s="149"/>
      <c r="F1" s="149"/>
      <c r="G1" s="149"/>
      <c r="H1" s="149"/>
      <c r="I1" s="149"/>
      <c r="J1" s="149"/>
      <c r="K1" s="149"/>
      <c r="L1" s="149"/>
      <c r="M1" s="149"/>
      <c r="N1" s="149"/>
      <c r="O1" s="149"/>
      <c r="P1" s="149"/>
    </row>
    <row r="2" spans="1:18" x14ac:dyDescent="0.3">
      <c r="B2" s="1"/>
    </row>
    <row r="3" spans="1:18" x14ac:dyDescent="0.3">
      <c r="A3" s="2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4" t="s">
        <v>15</v>
      </c>
    </row>
    <row r="4" spans="1:18" x14ac:dyDescent="0.3">
      <c r="A4" s="5" t="s">
        <v>16</v>
      </c>
      <c r="B4" s="6">
        <f>'Detail 22-23'!C7</f>
        <v>4228</v>
      </c>
      <c r="C4" s="6">
        <f>'Detail 22-23'!E7</f>
        <v>295.52999999999997</v>
      </c>
      <c r="D4" s="6">
        <f>'Detail 22-23'!F7</f>
        <v>295.52999999999997</v>
      </c>
      <c r="E4" s="6">
        <f>'Detail 22-23'!G7</f>
        <v>295.52999999999997</v>
      </c>
      <c r="F4" s="6">
        <f>'Detail 22-23'!H7</f>
        <v>295.52999999999997</v>
      </c>
      <c r="G4" s="6">
        <f>'Detail 22-23'!I7</f>
        <v>295.52999999999997</v>
      </c>
      <c r="H4" s="6">
        <f>'Detail 22-23'!J7</f>
        <v>295.52999999999997</v>
      </c>
      <c r="I4" s="6">
        <f>'Detail 22-23'!K7</f>
        <v>295.52999999999997</v>
      </c>
      <c r="J4" s="6">
        <f>'Detail 22-23'!L7</f>
        <v>487.21</v>
      </c>
      <c r="K4" s="6">
        <f>'Detail 22-23'!M7</f>
        <v>649.43999999999994</v>
      </c>
      <c r="L4" s="6">
        <f>'Detail 22-23'!N7</f>
        <v>342.79999999999995</v>
      </c>
      <c r="M4" s="6">
        <f>'Detail 22-23'!O7</f>
        <v>342.79999999999995</v>
      </c>
      <c r="N4" s="6">
        <f>'Detail 22-23'!P7</f>
        <v>531.88</v>
      </c>
      <c r="O4" s="6">
        <f>SUM(C4:N4)</f>
        <v>4422.84</v>
      </c>
      <c r="P4" s="7">
        <f>B4-O4</f>
        <v>-194.84000000000015</v>
      </c>
      <c r="Q4" s="6"/>
      <c r="R4" s="6"/>
    </row>
    <row r="5" spans="1:18" x14ac:dyDescent="0.3">
      <c r="A5" s="5" t="s">
        <v>17</v>
      </c>
      <c r="B5" s="6">
        <v>705</v>
      </c>
      <c r="C5" s="6">
        <v>0</v>
      </c>
      <c r="D5" s="6">
        <v>0</v>
      </c>
      <c r="E5" s="6">
        <v>0</v>
      </c>
      <c r="F5" s="6">
        <v>0</v>
      </c>
      <c r="G5" s="6">
        <v>0</v>
      </c>
      <c r="H5" s="6">
        <v>0</v>
      </c>
      <c r="I5" s="6">
        <v>0</v>
      </c>
      <c r="J5" s="6">
        <v>0</v>
      </c>
      <c r="K5" s="6">
        <v>0</v>
      </c>
      <c r="L5" s="6">
        <v>0</v>
      </c>
      <c r="M5" s="6">
        <v>0</v>
      </c>
      <c r="N5" s="6">
        <v>0</v>
      </c>
      <c r="O5" s="6">
        <v>0</v>
      </c>
      <c r="P5" s="7">
        <v>705</v>
      </c>
      <c r="Q5" s="6"/>
      <c r="R5" s="6"/>
    </row>
    <row r="6" spans="1:18" ht="14.25" customHeight="1" x14ac:dyDescent="0.3">
      <c r="A6" s="5" t="s">
        <v>18</v>
      </c>
      <c r="B6" s="6">
        <f>'Detail 22-23'!C21</f>
        <v>1641</v>
      </c>
      <c r="C6" s="6">
        <f>'Detail 22-23'!E21</f>
        <v>0</v>
      </c>
      <c r="D6" s="6">
        <f>'Detail 22-23'!F21</f>
        <v>0</v>
      </c>
      <c r="E6" s="6">
        <f>'Detail 22-23'!G21</f>
        <v>0</v>
      </c>
      <c r="F6" s="6">
        <f>'Detail 22-23'!H21</f>
        <v>0</v>
      </c>
      <c r="G6" s="6">
        <f>'Detail 22-23'!I21</f>
        <v>0</v>
      </c>
      <c r="H6" s="6">
        <f>'Detail 22-23'!J21</f>
        <v>0</v>
      </c>
      <c r="I6" s="6">
        <f>'Detail 22-23'!K21</f>
        <v>257.60000000000002</v>
      </c>
      <c r="J6" s="6">
        <f>'Detail 22-23'!L21</f>
        <v>0</v>
      </c>
      <c r="K6" s="6">
        <f>'Detail 22-23'!M21</f>
        <v>0</v>
      </c>
      <c r="L6" s="6">
        <f>'Detail 22-23'!N21</f>
        <v>0</v>
      </c>
      <c r="M6" s="6">
        <f>'Detail 22-23'!O21</f>
        <v>692</v>
      </c>
      <c r="N6" s="6">
        <f>'Detail 22-23'!P21</f>
        <v>0</v>
      </c>
      <c r="O6" s="6">
        <f>SUM(C6:N6)</f>
        <v>949.6</v>
      </c>
      <c r="P6" s="7">
        <f>B6-O6</f>
        <v>691.4</v>
      </c>
      <c r="Q6" s="6"/>
      <c r="R6" s="6"/>
    </row>
    <row r="7" spans="1:18" x14ac:dyDescent="0.3">
      <c r="A7" s="5" t="s">
        <v>19</v>
      </c>
      <c r="B7" s="6">
        <f>'Detail 22-23'!C28</f>
        <v>405</v>
      </c>
      <c r="C7" s="6">
        <f>'Detail 22-23'!E28</f>
        <v>0</v>
      </c>
      <c r="D7" s="6">
        <f>'Detail 22-23'!F28</f>
        <v>316.49</v>
      </c>
      <c r="E7" s="6">
        <f>'Detail 22-23'!G28</f>
        <v>0</v>
      </c>
      <c r="F7" s="6">
        <f>'Detail 22-23'!H28</f>
        <v>0</v>
      </c>
      <c r="G7" s="6">
        <f>'Detail 22-23'!I28</f>
        <v>0</v>
      </c>
      <c r="H7" s="6">
        <f>'Detail 22-23'!J28</f>
        <v>0</v>
      </c>
      <c r="I7" s="6">
        <f>'Detail 22-23'!K22</f>
        <v>0</v>
      </c>
      <c r="J7" s="6">
        <f>'Detail 22-23'!L28</f>
        <v>0</v>
      </c>
      <c r="K7" s="6">
        <f>'Detail 22-23'!M28</f>
        <v>0</v>
      </c>
      <c r="L7" s="6">
        <f>'Detail 22-23'!N28</f>
        <v>0</v>
      </c>
      <c r="M7" s="6">
        <f>'Detail 22-23'!O28</f>
        <v>0</v>
      </c>
      <c r="N7" s="6">
        <f>'Detail 22-23'!P28</f>
        <v>40</v>
      </c>
      <c r="O7" s="6">
        <f>SUM(C7:N7)</f>
        <v>356.49</v>
      </c>
      <c r="P7" s="7">
        <f>B7-O7</f>
        <v>48.509999999999991</v>
      </c>
      <c r="Q7" s="6"/>
      <c r="R7" s="6"/>
    </row>
    <row r="8" spans="1:18" ht="14.25" customHeight="1" x14ac:dyDescent="0.3">
      <c r="A8" s="5" t="s">
        <v>20</v>
      </c>
      <c r="B8" s="6">
        <f>'Detail 22-23'!C33</f>
        <v>600</v>
      </c>
      <c r="C8" s="6">
        <f>'Detail 22-23'!E33</f>
        <v>0</v>
      </c>
      <c r="D8" s="6">
        <f>'Detail 22-23'!F33</f>
        <v>0</v>
      </c>
      <c r="E8" s="6">
        <f>'Detail 22-23'!G33</f>
        <v>0</v>
      </c>
      <c r="F8" s="6">
        <f>'Detail 22-23'!H33</f>
        <v>0</v>
      </c>
      <c r="G8" s="6">
        <f>'Detail 22-23'!I33</f>
        <v>0</v>
      </c>
      <c r="H8" s="6">
        <f>'Detail 22-23'!J33</f>
        <v>0</v>
      </c>
      <c r="I8" s="6">
        <f>'Detail 22-23'!K33</f>
        <v>0</v>
      </c>
      <c r="J8" s="6">
        <f>'Detail 22-23'!L33</f>
        <v>0</v>
      </c>
      <c r="K8" s="6">
        <f>'Detail 22-23'!M33</f>
        <v>0</v>
      </c>
      <c r="L8" s="6">
        <f>'Detail 22-23'!N33</f>
        <v>0</v>
      </c>
      <c r="M8" s="6">
        <f>'Detail 22-23'!O33</f>
        <v>0</v>
      </c>
      <c r="N8" s="6">
        <f>'Detail 22-23'!P33</f>
        <v>0</v>
      </c>
      <c r="O8" s="6">
        <f>SUM(C8:N8)</f>
        <v>0</v>
      </c>
      <c r="P8" s="7">
        <f>B8-O8</f>
        <v>600</v>
      </c>
      <c r="Q8" s="6"/>
      <c r="R8" s="6"/>
    </row>
    <row r="9" spans="1:18" x14ac:dyDescent="0.3">
      <c r="A9" s="5" t="s">
        <v>21</v>
      </c>
      <c r="B9" s="6">
        <f>'Detail 22-23'!C41</f>
        <v>1234</v>
      </c>
      <c r="C9" s="6">
        <f>'Detail 22-23'!E41</f>
        <v>1920</v>
      </c>
      <c r="D9" s="6">
        <f>'Detail 22-23'!F41</f>
        <v>0</v>
      </c>
      <c r="E9" s="6">
        <f>'Detail 22-23'!G41</f>
        <v>0</v>
      </c>
      <c r="F9" s="6">
        <f>'Detail 22-23'!H41</f>
        <v>0</v>
      </c>
      <c r="G9" s="6">
        <f>'Detail 22-23'!I41</f>
        <v>0</v>
      </c>
      <c r="H9" s="6">
        <f>'Detail 22-23'!J41</f>
        <v>0</v>
      </c>
      <c r="I9" s="6">
        <f>'Detail 22-23'!K41</f>
        <v>0</v>
      </c>
      <c r="J9" s="6">
        <f>'Detail 22-23'!L41</f>
        <v>0</v>
      </c>
      <c r="K9" s="6">
        <f>'Detail 22-23'!M41</f>
        <v>0</v>
      </c>
      <c r="L9" s="6">
        <f>'Detail 22-23'!N41</f>
        <v>0</v>
      </c>
      <c r="M9" s="6">
        <f>'Detail 22-23'!O41</f>
        <v>0</v>
      </c>
      <c r="N9" s="6">
        <f>'Detail 22-23'!P41</f>
        <v>0</v>
      </c>
      <c r="O9" s="6">
        <f>SUM(C9:N9)</f>
        <v>1920</v>
      </c>
      <c r="P9" s="7">
        <f>B9-O9</f>
        <v>-686</v>
      </c>
      <c r="Q9" s="6"/>
      <c r="R9" s="6"/>
    </row>
    <row r="10" spans="1:18" x14ac:dyDescent="0.3">
      <c r="A10" s="8" t="s">
        <v>22</v>
      </c>
      <c r="B10" s="6">
        <f>'Detail 22-23'!C54</f>
        <v>790</v>
      </c>
      <c r="C10" s="6">
        <f>'Detail 22-23'!E54</f>
        <v>0</v>
      </c>
      <c r="D10" s="6">
        <f>'Detail 22-23'!F54</f>
        <v>0</v>
      </c>
      <c r="E10" s="6">
        <f>'Detail 22-23'!G54</f>
        <v>0</v>
      </c>
      <c r="F10" s="6">
        <f>'Detail 22-23'!H54</f>
        <v>0</v>
      </c>
      <c r="G10" s="6">
        <f>'Detail 22-23'!I54</f>
        <v>0</v>
      </c>
      <c r="H10" s="6">
        <f>'Detail 22-23'!J54</f>
        <v>0</v>
      </c>
      <c r="I10" s="6">
        <f>'Detail 22-23'!K54</f>
        <v>0</v>
      </c>
      <c r="J10" s="6">
        <f>'Detail 22-23'!L54</f>
        <v>0</v>
      </c>
      <c r="K10" s="6">
        <f>'Detail 22-23'!M54</f>
        <v>0</v>
      </c>
      <c r="L10" s="6">
        <f>'Detail 22-23'!N54</f>
        <v>0</v>
      </c>
      <c r="M10" s="6">
        <f>'Detail 22-23'!O54</f>
        <v>0</v>
      </c>
      <c r="N10" s="6">
        <f>'Detail 22-23'!P54</f>
        <v>0</v>
      </c>
      <c r="O10" s="6">
        <f>SUM(C10:N10)</f>
        <v>0</v>
      </c>
      <c r="P10" s="7">
        <f>B10-O10</f>
        <v>790</v>
      </c>
    </row>
    <row r="11" spans="1:18" x14ac:dyDescent="0.3">
      <c r="A11" s="9"/>
      <c r="O11" s="6"/>
      <c r="P11" s="7"/>
    </row>
    <row r="12" spans="1:18" x14ac:dyDescent="0.3">
      <c r="A12" s="10" t="s">
        <v>23</v>
      </c>
      <c r="B12" s="11">
        <f>'Detail 22-23'!C55</f>
        <v>9603</v>
      </c>
      <c r="C12" s="11">
        <f>'Detail 22-23'!E55</f>
        <v>2215.5299999999997</v>
      </c>
      <c r="D12" s="11">
        <f>'Detail 22-23'!F55</f>
        <v>612.02</v>
      </c>
      <c r="E12" s="11">
        <f>'Detail 22-23'!G55</f>
        <v>295.52999999999997</v>
      </c>
      <c r="F12" s="11">
        <f>'Detail 22-23'!H55</f>
        <v>295.52999999999997</v>
      </c>
      <c r="G12" s="11">
        <f>'Detail 22-23'!I55</f>
        <v>295.52999999999997</v>
      </c>
      <c r="H12" s="11">
        <f>'Detail 22-23'!J55</f>
        <v>295.52999999999997</v>
      </c>
      <c r="I12" s="11">
        <f>'Detail 22-23'!K55</f>
        <v>553.13</v>
      </c>
      <c r="J12" s="11">
        <f>'Detail 22-23'!L55</f>
        <v>487.21</v>
      </c>
      <c r="K12" s="11">
        <f>'Detail 22-23'!M55</f>
        <v>649.43999999999994</v>
      </c>
      <c r="L12" s="11">
        <f>'Detail 22-23'!N55</f>
        <v>342.79999999999995</v>
      </c>
      <c r="M12" s="11">
        <f>'Detail 22-23'!O55</f>
        <v>1034.8</v>
      </c>
      <c r="N12" s="11">
        <f>'Detail 22-23'!P55</f>
        <v>571.88</v>
      </c>
      <c r="O12" s="12">
        <f>SUM(C12:N12)</f>
        <v>7648.9299999999994</v>
      </c>
      <c r="P12" s="13">
        <f>B12-O12</f>
        <v>1954.0700000000006</v>
      </c>
    </row>
    <row r="13" spans="1:18" x14ac:dyDescent="0.3">
      <c r="N13" t="s">
        <v>24</v>
      </c>
      <c r="P13" s="6">
        <f>SUM(P4:P10)-P12</f>
        <v>0</v>
      </c>
    </row>
  </sheetData>
  <mergeCells count="1">
    <mergeCell ref="A1:P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MK59"/>
  <sheetViews>
    <sheetView zoomScale="97" zoomScaleNormal="97" workbookViewId="0">
      <pane ySplit="2" topLeftCell="A3" activePane="bottomLeft" state="frozen"/>
      <selection activeCell="E1" sqref="E1"/>
      <selection pane="bottomLeft" activeCell="R6" sqref="R6"/>
    </sheetView>
  </sheetViews>
  <sheetFormatPr defaultRowHeight="14.4" x14ac:dyDescent="0.3"/>
  <cols>
    <col min="1" max="1" width="4.33203125" style="14" customWidth="1"/>
    <col min="2" max="2" width="42.88671875" style="15" customWidth="1"/>
    <col min="3" max="3" width="10.5546875" style="15" customWidth="1"/>
    <col min="4" max="4" width="4.6640625" style="15" customWidth="1"/>
    <col min="5" max="5" width="12.5546875" style="15" customWidth="1"/>
    <col min="6" max="6" width="9.5546875" style="15" customWidth="1"/>
    <col min="7" max="7" width="9.33203125" style="15" customWidth="1"/>
    <col min="8" max="8" width="9.5546875" style="15" customWidth="1"/>
    <col min="9" max="11" width="9.33203125" style="15" customWidth="1"/>
    <col min="12" max="12" width="9.5546875" style="15" customWidth="1"/>
    <col min="13" max="15" width="9.33203125" style="15" customWidth="1"/>
    <col min="16" max="16" width="9.5546875" style="15" customWidth="1"/>
    <col min="17" max="17" width="10.6640625" style="15" customWidth="1"/>
    <col min="18" max="18" width="10.33203125" style="15" customWidth="1"/>
    <col min="19" max="19" width="4.6640625" style="15" customWidth="1"/>
    <col min="20" max="20" width="10.6640625" style="15" customWidth="1"/>
    <col min="21" max="21" width="4.6640625" style="15" customWidth="1"/>
    <col min="22" max="22" width="10.6640625" style="15" customWidth="1"/>
    <col min="23" max="1025" width="9.109375" style="15" customWidth="1"/>
  </cols>
  <sheetData>
    <row r="1" spans="1:25" ht="21" x14ac:dyDescent="0.4">
      <c r="A1" s="16"/>
      <c r="B1" s="150" t="s">
        <v>25</v>
      </c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</row>
    <row r="2" spans="1:25" x14ac:dyDescent="0.3">
      <c r="B2" s="17"/>
      <c r="C2" s="18" t="s">
        <v>1</v>
      </c>
      <c r="D2" s="19"/>
      <c r="E2" s="19" t="s">
        <v>2</v>
      </c>
      <c r="F2" s="20" t="s">
        <v>3</v>
      </c>
      <c r="G2" s="21" t="s">
        <v>26</v>
      </c>
      <c r="H2" s="21" t="s">
        <v>5</v>
      </c>
      <c r="I2" s="21" t="s">
        <v>6</v>
      </c>
      <c r="J2" s="19" t="s">
        <v>7</v>
      </c>
      <c r="K2" s="19" t="s">
        <v>8</v>
      </c>
      <c r="L2" s="19" t="s">
        <v>9</v>
      </c>
      <c r="M2" s="19" t="s">
        <v>10</v>
      </c>
      <c r="N2" s="19" t="s">
        <v>11</v>
      </c>
      <c r="O2" s="19" t="s">
        <v>12</v>
      </c>
      <c r="P2" s="19" t="s">
        <v>13</v>
      </c>
      <c r="Q2" s="19" t="s">
        <v>14</v>
      </c>
      <c r="R2" s="22" t="s">
        <v>15</v>
      </c>
      <c r="T2" s="23"/>
      <c r="V2" s="23"/>
    </row>
    <row r="3" spans="1:25" x14ac:dyDescent="0.3">
      <c r="A3" s="24" t="s">
        <v>27</v>
      </c>
      <c r="B3" s="25" t="s">
        <v>28</v>
      </c>
      <c r="C3" s="26"/>
      <c r="D3" s="27"/>
      <c r="E3" s="27" t="s">
        <v>29</v>
      </c>
      <c r="F3" s="28" t="s">
        <v>29</v>
      </c>
      <c r="G3" s="15" t="s">
        <v>29</v>
      </c>
      <c r="H3" s="15" t="s">
        <v>29</v>
      </c>
      <c r="I3" s="15" t="s">
        <v>29</v>
      </c>
      <c r="J3" s="27" t="s">
        <v>29</v>
      </c>
      <c r="K3" s="27" t="s">
        <v>29</v>
      </c>
      <c r="L3" s="27" t="s">
        <v>29</v>
      </c>
      <c r="M3" s="27" t="s">
        <v>29</v>
      </c>
      <c r="N3" s="27" t="s">
        <v>29</v>
      </c>
      <c r="O3" s="27" t="s">
        <v>29</v>
      </c>
      <c r="P3" s="27" t="s">
        <v>29</v>
      </c>
      <c r="Q3" s="27"/>
      <c r="R3" s="29"/>
    </row>
    <row r="4" spans="1:25" x14ac:dyDescent="0.3">
      <c r="A4" s="14">
        <v>1</v>
      </c>
      <c r="B4" s="30" t="s">
        <v>30</v>
      </c>
      <c r="C4" s="31">
        <v>4228</v>
      </c>
      <c r="D4" s="32"/>
      <c r="E4" s="32">
        <v>295.52999999999997</v>
      </c>
      <c r="F4" s="32">
        <v>295.52999999999997</v>
      </c>
      <c r="G4" s="32">
        <v>295.52999999999997</v>
      </c>
      <c r="H4" s="32">
        <v>295.52999999999997</v>
      </c>
      <c r="I4" s="32">
        <v>295.52999999999997</v>
      </c>
      <c r="J4" s="32">
        <v>295.52999999999997</v>
      </c>
      <c r="K4" s="32">
        <v>295.52999999999997</v>
      </c>
      <c r="L4" s="32">
        <v>295.52999999999997</v>
      </c>
      <c r="M4" s="32">
        <v>295.52999999999997</v>
      </c>
      <c r="N4" s="32">
        <v>295.52999999999997</v>
      </c>
      <c r="O4" s="32">
        <v>295.52999999999997</v>
      </c>
      <c r="P4" s="32">
        <v>295.52999999999997</v>
      </c>
      <c r="Q4" s="15">
        <f>SUM(E4:P4)</f>
        <v>3546.3599999999988</v>
      </c>
      <c r="R4" s="33">
        <v>445.8</v>
      </c>
    </row>
    <row r="5" spans="1:25" x14ac:dyDescent="0.3">
      <c r="B5" s="30" t="s">
        <v>31</v>
      </c>
      <c r="C5" s="31"/>
      <c r="D5" s="32"/>
      <c r="E5" s="32"/>
      <c r="F5" s="32"/>
      <c r="G5" s="32"/>
      <c r="H5" s="32"/>
      <c r="I5" s="32"/>
      <c r="J5" s="32"/>
      <c r="K5" s="32"/>
      <c r="L5" s="32">
        <v>191.68</v>
      </c>
      <c r="M5" s="32">
        <v>306.64</v>
      </c>
      <c r="N5" s="32"/>
      <c r="O5" s="32"/>
      <c r="P5" s="32">
        <v>189.08</v>
      </c>
      <c r="Q5" s="15">
        <v>498.32</v>
      </c>
      <c r="R5" s="33"/>
    </row>
    <row r="6" spans="1:25" s="38" customFormat="1" x14ac:dyDescent="0.3">
      <c r="A6" s="14"/>
      <c r="B6" s="30" t="s">
        <v>140</v>
      </c>
      <c r="C6" s="34"/>
      <c r="D6" s="15"/>
      <c r="E6" s="35"/>
      <c r="F6" s="36"/>
      <c r="G6" s="36"/>
      <c r="H6" s="37"/>
      <c r="I6" s="37"/>
      <c r="J6" s="36"/>
      <c r="K6" s="36"/>
      <c r="L6" s="32"/>
      <c r="M6" s="36">
        <v>47.27</v>
      </c>
      <c r="N6" s="36">
        <v>47.27</v>
      </c>
      <c r="O6" s="36">
        <v>47.27</v>
      </c>
      <c r="P6" s="36">
        <v>47.27</v>
      </c>
      <c r="Q6" s="15">
        <v>189.08</v>
      </c>
      <c r="R6" s="33"/>
      <c r="S6" s="15"/>
      <c r="T6" s="15"/>
      <c r="U6" s="15"/>
      <c r="V6" s="15"/>
      <c r="W6" s="15"/>
      <c r="X6" s="15"/>
      <c r="Y6" s="15"/>
    </row>
    <row r="7" spans="1:25" x14ac:dyDescent="0.3">
      <c r="B7" s="39" t="s">
        <v>16</v>
      </c>
      <c r="C7" s="40">
        <f>SUM(C4:C6)</f>
        <v>4228</v>
      </c>
      <c r="D7" s="40"/>
      <c r="E7" s="40">
        <f t="shared" ref="E7:R7" si="0">SUM(E4:E6)</f>
        <v>295.52999999999997</v>
      </c>
      <c r="F7" s="40">
        <f t="shared" si="0"/>
        <v>295.52999999999997</v>
      </c>
      <c r="G7" s="40">
        <f t="shared" si="0"/>
        <v>295.52999999999997</v>
      </c>
      <c r="H7" s="40">
        <f t="shared" si="0"/>
        <v>295.52999999999997</v>
      </c>
      <c r="I7" s="40">
        <f t="shared" si="0"/>
        <v>295.52999999999997</v>
      </c>
      <c r="J7" s="40">
        <f t="shared" si="0"/>
        <v>295.52999999999997</v>
      </c>
      <c r="K7" s="40">
        <f t="shared" si="0"/>
        <v>295.52999999999997</v>
      </c>
      <c r="L7" s="40">
        <f t="shared" si="0"/>
        <v>487.21</v>
      </c>
      <c r="M7" s="40">
        <f t="shared" si="0"/>
        <v>649.43999999999994</v>
      </c>
      <c r="N7" s="40">
        <f t="shared" si="0"/>
        <v>342.79999999999995</v>
      </c>
      <c r="O7" s="40">
        <f t="shared" si="0"/>
        <v>342.79999999999995</v>
      </c>
      <c r="P7" s="40">
        <f t="shared" si="0"/>
        <v>531.88</v>
      </c>
      <c r="Q7" s="40">
        <f t="shared" si="0"/>
        <v>4233.7599999999993</v>
      </c>
      <c r="R7" s="40">
        <f t="shared" si="0"/>
        <v>445.8</v>
      </c>
      <c r="V7" s="15">
        <f>+Q7-T7</f>
        <v>4233.7599999999993</v>
      </c>
    </row>
    <row r="8" spans="1:25" s="38" customFormat="1" ht="9" customHeight="1" x14ac:dyDescent="0.3">
      <c r="A8" s="41"/>
      <c r="B8" s="42"/>
      <c r="C8" s="34"/>
      <c r="D8" s="15"/>
      <c r="E8" s="15"/>
      <c r="F8" s="43"/>
      <c r="H8" s="44"/>
      <c r="I8" s="44"/>
      <c r="J8" s="43"/>
      <c r="K8" s="43"/>
      <c r="L8" s="43"/>
      <c r="M8" s="147"/>
      <c r="N8" s="43"/>
      <c r="O8" s="43"/>
      <c r="P8" s="43"/>
      <c r="Q8" s="15"/>
      <c r="R8" s="33"/>
      <c r="S8" s="15"/>
      <c r="T8" s="15"/>
      <c r="U8" s="15"/>
      <c r="V8" s="15"/>
      <c r="W8" s="15"/>
      <c r="X8" s="15"/>
      <c r="Y8" s="15"/>
    </row>
    <row r="9" spans="1:25" x14ac:dyDescent="0.3">
      <c r="A9" s="24" t="s">
        <v>32</v>
      </c>
      <c r="B9" s="25" t="s">
        <v>33</v>
      </c>
      <c r="C9" s="34"/>
      <c r="F9" s="43"/>
      <c r="G9" s="43"/>
      <c r="H9" s="44"/>
      <c r="I9" s="44"/>
      <c r="J9" s="43"/>
      <c r="K9" s="43"/>
      <c r="L9" s="43"/>
      <c r="M9" s="147"/>
      <c r="N9" s="43"/>
      <c r="O9" s="43"/>
      <c r="P9" s="43"/>
      <c r="R9" s="33"/>
    </row>
    <row r="10" spans="1:25" x14ac:dyDescent="0.3">
      <c r="A10" s="14">
        <v>1</v>
      </c>
      <c r="B10" s="30" t="s">
        <v>34</v>
      </c>
      <c r="C10" s="34">
        <v>255</v>
      </c>
      <c r="F10" s="32"/>
      <c r="G10" s="43"/>
      <c r="H10" s="44"/>
      <c r="I10" s="44"/>
      <c r="J10" s="43"/>
      <c r="K10" s="43"/>
      <c r="L10" s="43"/>
      <c r="M10" s="147"/>
      <c r="N10" s="43"/>
      <c r="O10" s="43"/>
      <c r="P10" s="32"/>
      <c r="Q10" s="15">
        <v>0</v>
      </c>
      <c r="R10" s="45">
        <f>C10-Q10</f>
        <v>255</v>
      </c>
    </row>
    <row r="11" spans="1:25" x14ac:dyDescent="0.3">
      <c r="A11" s="14">
        <v>2</v>
      </c>
      <c r="B11" s="30" t="s">
        <v>35</v>
      </c>
      <c r="C11" s="34">
        <v>450</v>
      </c>
      <c r="F11" s="32"/>
      <c r="G11" s="43"/>
      <c r="H11" s="44"/>
      <c r="I11" s="44"/>
      <c r="J11" s="43"/>
      <c r="K11" s="43"/>
      <c r="L11" s="43"/>
      <c r="M11" s="147"/>
      <c r="N11" s="43"/>
      <c r="O11" s="43"/>
      <c r="P11" s="43"/>
      <c r="Q11" s="15">
        <v>0</v>
      </c>
      <c r="R11" s="45">
        <v>450</v>
      </c>
    </row>
    <row r="12" spans="1:25" x14ac:dyDescent="0.3">
      <c r="B12" s="39" t="s">
        <v>17</v>
      </c>
      <c r="C12" s="46">
        <v>705</v>
      </c>
      <c r="D12" s="40"/>
      <c r="E12" s="40">
        <f>SUM(E9:E10)</f>
        <v>0</v>
      </c>
      <c r="F12" s="40">
        <f>SUM(F9:F11)</f>
        <v>0</v>
      </c>
      <c r="G12" s="40">
        <f t="shared" ref="G12:P12" si="1">SUM(G9:G10)</f>
        <v>0</v>
      </c>
      <c r="H12" s="40">
        <f t="shared" si="1"/>
        <v>0</v>
      </c>
      <c r="I12" s="40">
        <f t="shared" si="1"/>
        <v>0</v>
      </c>
      <c r="J12" s="40">
        <f t="shared" si="1"/>
        <v>0</v>
      </c>
      <c r="K12" s="40">
        <f t="shared" si="1"/>
        <v>0</v>
      </c>
      <c r="L12" s="40">
        <f t="shared" si="1"/>
        <v>0</v>
      </c>
      <c r="M12" s="40">
        <f t="shared" si="1"/>
        <v>0</v>
      </c>
      <c r="N12" s="40">
        <f t="shared" si="1"/>
        <v>0</v>
      </c>
      <c r="O12" s="40">
        <f t="shared" si="1"/>
        <v>0</v>
      </c>
      <c r="P12" s="40">
        <f t="shared" si="1"/>
        <v>0</v>
      </c>
      <c r="Q12" s="40">
        <f>SUM(Q9:Q11)</f>
        <v>0</v>
      </c>
      <c r="R12" s="47">
        <v>705</v>
      </c>
      <c r="V12" s="15">
        <f>+Q12-T12</f>
        <v>0</v>
      </c>
    </row>
    <row r="13" spans="1:25" s="38" customFormat="1" ht="9" customHeight="1" x14ac:dyDescent="0.3">
      <c r="A13" s="41"/>
      <c r="B13" s="42"/>
      <c r="C13" s="34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45"/>
      <c r="S13" s="15"/>
      <c r="T13" s="15"/>
      <c r="U13" s="15"/>
      <c r="V13" s="15"/>
      <c r="W13" s="15"/>
      <c r="X13" s="15"/>
      <c r="Y13" s="15"/>
    </row>
    <row r="14" spans="1:25" x14ac:dyDescent="0.3">
      <c r="A14" s="24" t="s">
        <v>36</v>
      </c>
      <c r="B14" s="25" t="s">
        <v>37</v>
      </c>
      <c r="C14" s="34"/>
      <c r="R14" s="45"/>
    </row>
    <row r="15" spans="1:25" x14ac:dyDescent="0.3">
      <c r="A15" s="14">
        <v>1</v>
      </c>
      <c r="B15" s="30" t="s">
        <v>38</v>
      </c>
      <c r="C15" s="34">
        <v>250</v>
      </c>
      <c r="O15" s="15">
        <v>692</v>
      </c>
      <c r="Q15" s="15">
        <v>692</v>
      </c>
      <c r="R15" s="148">
        <v>442</v>
      </c>
    </row>
    <row r="16" spans="1:25" x14ac:dyDescent="0.3">
      <c r="A16" s="14">
        <v>2</v>
      </c>
      <c r="B16" s="30" t="s">
        <v>39</v>
      </c>
      <c r="C16" s="34">
        <v>161</v>
      </c>
      <c r="Q16" s="15">
        <v>0</v>
      </c>
      <c r="R16" s="45">
        <v>161</v>
      </c>
    </row>
    <row r="17" spans="1:25" x14ac:dyDescent="0.3">
      <c r="A17" s="14">
        <v>2</v>
      </c>
      <c r="B17" s="30" t="s">
        <v>40</v>
      </c>
      <c r="C17" s="34">
        <v>265</v>
      </c>
      <c r="G17" s="48"/>
      <c r="K17" s="15">
        <v>257.60000000000002</v>
      </c>
      <c r="Q17" s="15">
        <f>SUM(E17:P17)</f>
        <v>257.60000000000002</v>
      </c>
      <c r="R17" s="45">
        <f>C17-Q17</f>
        <v>7.3999999999999773</v>
      </c>
    </row>
    <row r="18" spans="1:25" x14ac:dyDescent="0.3">
      <c r="A18" s="14">
        <v>3</v>
      </c>
      <c r="B18" s="30" t="s">
        <v>41</v>
      </c>
      <c r="C18" s="34">
        <v>150</v>
      </c>
      <c r="Q18" s="15">
        <v>0</v>
      </c>
      <c r="R18" s="45">
        <v>150</v>
      </c>
    </row>
    <row r="19" spans="1:25" x14ac:dyDescent="0.3">
      <c r="A19" s="14">
        <v>4</v>
      </c>
      <c r="B19" s="30" t="s">
        <v>42</v>
      </c>
      <c r="C19" s="34">
        <v>315</v>
      </c>
      <c r="Q19" s="15">
        <v>0</v>
      </c>
      <c r="R19" s="45">
        <v>315</v>
      </c>
    </row>
    <row r="20" spans="1:25" x14ac:dyDescent="0.3">
      <c r="A20" s="14">
        <v>6</v>
      </c>
      <c r="B20" s="30" t="s">
        <v>43</v>
      </c>
      <c r="C20" s="34">
        <v>500</v>
      </c>
      <c r="G20" s="48"/>
      <c r="I20" s="48"/>
      <c r="Q20" s="15">
        <f>SUM(E20:P20)</f>
        <v>0</v>
      </c>
      <c r="R20" s="45">
        <f>C20-Q20</f>
        <v>500</v>
      </c>
    </row>
    <row r="21" spans="1:25" x14ac:dyDescent="0.3">
      <c r="B21" s="39" t="s">
        <v>18</v>
      </c>
      <c r="C21" s="46">
        <f>SUM(C15:C20)</f>
        <v>1641</v>
      </c>
      <c r="D21" s="40"/>
      <c r="E21" s="40">
        <f t="shared" ref="E21:R21" si="2">SUM(E15:E20)</f>
        <v>0</v>
      </c>
      <c r="F21" s="40">
        <f t="shared" si="2"/>
        <v>0</v>
      </c>
      <c r="G21" s="40">
        <f t="shared" si="2"/>
        <v>0</v>
      </c>
      <c r="H21" s="40">
        <f t="shared" si="2"/>
        <v>0</v>
      </c>
      <c r="I21" s="40">
        <f t="shared" si="2"/>
        <v>0</v>
      </c>
      <c r="J21" s="40">
        <f t="shared" si="2"/>
        <v>0</v>
      </c>
      <c r="K21" s="40">
        <f t="shared" si="2"/>
        <v>257.60000000000002</v>
      </c>
      <c r="L21" s="40">
        <f t="shared" si="2"/>
        <v>0</v>
      </c>
      <c r="M21" s="40">
        <f t="shared" si="2"/>
        <v>0</v>
      </c>
      <c r="N21" s="40">
        <f t="shared" si="2"/>
        <v>0</v>
      </c>
      <c r="O21" s="40">
        <f t="shared" si="2"/>
        <v>692</v>
      </c>
      <c r="P21" s="40">
        <f t="shared" si="2"/>
        <v>0</v>
      </c>
      <c r="Q21" s="40">
        <f t="shared" si="2"/>
        <v>949.6</v>
      </c>
      <c r="R21" s="47">
        <f t="shared" si="2"/>
        <v>1575.4</v>
      </c>
      <c r="V21" s="15">
        <f>+Q21-T21</f>
        <v>949.6</v>
      </c>
    </row>
    <row r="22" spans="1:25" x14ac:dyDescent="0.3">
      <c r="A22" s="24" t="s">
        <v>44</v>
      </c>
      <c r="B22" s="25" t="s">
        <v>45</v>
      </c>
      <c r="C22" s="34"/>
      <c r="R22" s="45"/>
    </row>
    <row r="23" spans="1:25" x14ac:dyDescent="0.3">
      <c r="A23" s="14">
        <v>1</v>
      </c>
      <c r="B23" s="30" t="s">
        <v>46</v>
      </c>
      <c r="C23" s="34">
        <v>365</v>
      </c>
      <c r="F23" s="15">
        <v>316.49</v>
      </c>
      <c r="Q23" s="15">
        <v>316.49</v>
      </c>
      <c r="R23" s="45">
        <v>48.51</v>
      </c>
    </row>
    <row r="24" spans="1:25" x14ac:dyDescent="0.3">
      <c r="A24" s="14">
        <v>2</v>
      </c>
      <c r="B24" s="30" t="s">
        <v>47</v>
      </c>
      <c r="C24" s="34">
        <v>40</v>
      </c>
      <c r="P24" s="15">
        <v>40</v>
      </c>
      <c r="Q24" s="15">
        <v>40</v>
      </c>
      <c r="R24" s="45">
        <v>0</v>
      </c>
    </row>
    <row r="25" spans="1:25" x14ac:dyDescent="0.3">
      <c r="A25" s="14">
        <v>3</v>
      </c>
      <c r="B25" s="30"/>
      <c r="C25" s="34"/>
      <c r="R25" s="45"/>
    </row>
    <row r="26" spans="1:25" x14ac:dyDescent="0.3">
      <c r="A26" s="14">
        <v>4</v>
      </c>
      <c r="B26" s="30"/>
      <c r="C26" s="34"/>
      <c r="R26" s="45"/>
    </row>
    <row r="27" spans="1:25" ht="9" customHeight="1" x14ac:dyDescent="0.3">
      <c r="B27" s="30"/>
      <c r="C27" s="34"/>
      <c r="R27" s="45"/>
    </row>
    <row r="28" spans="1:25" x14ac:dyDescent="0.3">
      <c r="B28" s="39" t="s">
        <v>19</v>
      </c>
      <c r="C28" s="46">
        <f>SUM(C23:C27)</f>
        <v>405</v>
      </c>
      <c r="D28" s="40"/>
      <c r="E28" s="40">
        <f t="shared" ref="E28:R28" si="3">SUM(E23:E27)</f>
        <v>0</v>
      </c>
      <c r="F28" s="40">
        <f t="shared" si="3"/>
        <v>316.49</v>
      </c>
      <c r="G28" s="40">
        <f t="shared" si="3"/>
        <v>0</v>
      </c>
      <c r="H28" s="40">
        <f t="shared" si="3"/>
        <v>0</v>
      </c>
      <c r="I28" s="40">
        <f t="shared" si="3"/>
        <v>0</v>
      </c>
      <c r="J28" s="40">
        <f t="shared" si="3"/>
        <v>0</v>
      </c>
      <c r="K28" s="40">
        <f t="shared" si="3"/>
        <v>0</v>
      </c>
      <c r="L28" s="40">
        <f t="shared" si="3"/>
        <v>0</v>
      </c>
      <c r="M28" s="40">
        <f t="shared" si="3"/>
        <v>0</v>
      </c>
      <c r="N28" s="40">
        <f t="shared" si="3"/>
        <v>0</v>
      </c>
      <c r="O28" s="40">
        <f t="shared" si="3"/>
        <v>0</v>
      </c>
      <c r="P28" s="40">
        <f t="shared" si="3"/>
        <v>40</v>
      </c>
      <c r="Q28" s="40">
        <f t="shared" si="3"/>
        <v>356.49</v>
      </c>
      <c r="R28" s="47">
        <f t="shared" si="3"/>
        <v>48.51</v>
      </c>
      <c r="V28" s="15">
        <f>+Q28-T28</f>
        <v>356.49</v>
      </c>
    </row>
    <row r="29" spans="1:25" s="38" customFormat="1" ht="9" customHeight="1" x14ac:dyDescent="0.3">
      <c r="A29" s="41"/>
      <c r="B29" s="42"/>
      <c r="C29" s="34"/>
      <c r="D29" s="15"/>
      <c r="E29" s="15"/>
      <c r="F29" s="15"/>
      <c r="G29" s="15"/>
      <c r="H29" s="15"/>
      <c r="I29" s="15"/>
      <c r="J29" s="15"/>
      <c r="K29" s="15"/>
      <c r="L29" s="15"/>
      <c r="M29" s="36"/>
      <c r="N29" s="15"/>
      <c r="O29" s="15"/>
      <c r="P29" s="15"/>
      <c r="Q29" s="15"/>
      <c r="R29" s="45"/>
      <c r="S29" s="15"/>
      <c r="T29" s="15"/>
      <c r="U29" s="15"/>
      <c r="V29" s="15"/>
      <c r="W29" s="15"/>
      <c r="X29" s="15"/>
      <c r="Y29" s="15"/>
    </row>
    <row r="30" spans="1:25" x14ac:dyDescent="0.3">
      <c r="A30" s="24" t="s">
        <v>48</v>
      </c>
      <c r="B30" s="25" t="s">
        <v>49</v>
      </c>
      <c r="C30" s="34"/>
      <c r="M30" s="36"/>
      <c r="R30" s="45"/>
    </row>
    <row r="31" spans="1:25" x14ac:dyDescent="0.3">
      <c r="A31" s="14">
        <v>1</v>
      </c>
      <c r="B31" s="30" t="s">
        <v>50</v>
      </c>
      <c r="C31" s="34">
        <v>600</v>
      </c>
      <c r="F31" s="32"/>
      <c r="H31" s="48"/>
      <c r="I31" s="48"/>
      <c r="M31" s="36"/>
      <c r="Q31" s="15">
        <f>SUM(E31:P31)</f>
        <v>0</v>
      </c>
      <c r="R31" s="45">
        <f>C31-Q31</f>
        <v>600</v>
      </c>
    </row>
    <row r="32" spans="1:25" x14ac:dyDescent="0.3">
      <c r="A32" s="14">
        <v>2</v>
      </c>
      <c r="B32" s="30"/>
      <c r="C32" s="34"/>
      <c r="F32" s="32"/>
      <c r="I32" s="48"/>
      <c r="M32" s="36"/>
      <c r="R32" s="45"/>
    </row>
    <row r="33" spans="1:25" x14ac:dyDescent="0.3">
      <c r="B33" s="39" t="s">
        <v>20</v>
      </c>
      <c r="C33" s="46">
        <f>SUM(C31:C31)</f>
        <v>600</v>
      </c>
      <c r="D33" s="40"/>
      <c r="E33" s="40">
        <f t="shared" ref="E33:R33" si="4">SUM(E31:E31)</f>
        <v>0</v>
      </c>
      <c r="F33" s="40">
        <f t="shared" si="4"/>
        <v>0</v>
      </c>
      <c r="G33" s="40">
        <f t="shared" si="4"/>
        <v>0</v>
      </c>
      <c r="H33" s="40">
        <f t="shared" si="4"/>
        <v>0</v>
      </c>
      <c r="I33" s="40">
        <f t="shared" si="4"/>
        <v>0</v>
      </c>
      <c r="J33" s="40">
        <f t="shared" si="4"/>
        <v>0</v>
      </c>
      <c r="K33" s="40">
        <f t="shared" si="4"/>
        <v>0</v>
      </c>
      <c r="L33" s="40">
        <f t="shared" si="4"/>
        <v>0</v>
      </c>
      <c r="M33" s="40">
        <f t="shared" si="4"/>
        <v>0</v>
      </c>
      <c r="N33" s="40">
        <f t="shared" si="4"/>
        <v>0</v>
      </c>
      <c r="O33" s="40">
        <f t="shared" si="4"/>
        <v>0</v>
      </c>
      <c r="P33" s="40">
        <f t="shared" si="4"/>
        <v>0</v>
      </c>
      <c r="Q33" s="40">
        <f t="shared" si="4"/>
        <v>0</v>
      </c>
      <c r="R33" s="47">
        <f t="shared" si="4"/>
        <v>600</v>
      </c>
      <c r="V33" s="15">
        <f>+Q33-T33</f>
        <v>0</v>
      </c>
    </row>
    <row r="34" spans="1:25" s="38" customFormat="1" ht="9" customHeight="1" x14ac:dyDescent="0.3">
      <c r="A34" s="41"/>
      <c r="B34" s="42"/>
      <c r="C34" s="34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45"/>
      <c r="S34" s="15"/>
      <c r="T34" s="15"/>
      <c r="U34" s="15"/>
      <c r="V34" s="15"/>
      <c r="W34" s="15"/>
      <c r="X34" s="15"/>
      <c r="Y34" s="15"/>
    </row>
    <row r="35" spans="1:25" x14ac:dyDescent="0.3">
      <c r="A35" s="24" t="s">
        <v>51</v>
      </c>
      <c r="B35" s="25" t="s">
        <v>52</v>
      </c>
      <c r="C35" s="34"/>
      <c r="R35" s="45"/>
    </row>
    <row r="36" spans="1:25" x14ac:dyDescent="0.3">
      <c r="A36" s="14">
        <v>1</v>
      </c>
      <c r="B36" s="30" t="s">
        <v>53</v>
      </c>
      <c r="C36" s="34">
        <v>60</v>
      </c>
      <c r="Q36" s="15">
        <v>0</v>
      </c>
      <c r="R36" s="45">
        <f>C36-Q36</f>
        <v>60</v>
      </c>
    </row>
    <row r="37" spans="1:25" x14ac:dyDescent="0.3">
      <c r="A37" s="14">
        <v>2</v>
      </c>
      <c r="B37" s="30" t="s">
        <v>54</v>
      </c>
      <c r="C37" s="49">
        <v>84</v>
      </c>
      <c r="D37" s="50"/>
      <c r="E37" s="50"/>
      <c r="L37" s="51"/>
      <c r="Q37" s="15">
        <v>0</v>
      </c>
      <c r="R37" s="45">
        <f>C37-Q37</f>
        <v>84</v>
      </c>
    </row>
    <row r="38" spans="1:25" x14ac:dyDescent="0.3">
      <c r="A38" s="14">
        <v>3</v>
      </c>
      <c r="B38" s="30" t="s">
        <v>55</v>
      </c>
      <c r="C38" s="49">
        <v>1050</v>
      </c>
      <c r="D38" s="50"/>
      <c r="E38" s="50">
        <v>1920</v>
      </c>
      <c r="L38" s="51"/>
      <c r="Q38" s="15">
        <v>1920</v>
      </c>
      <c r="R38" s="45">
        <v>-870</v>
      </c>
    </row>
    <row r="39" spans="1:25" x14ac:dyDescent="0.3">
      <c r="A39" s="14">
        <v>4</v>
      </c>
      <c r="B39" s="30" t="s">
        <v>56</v>
      </c>
      <c r="C39" s="49">
        <v>40</v>
      </c>
      <c r="D39" s="50"/>
      <c r="E39" s="50"/>
      <c r="H39" s="48"/>
      <c r="L39" s="51"/>
      <c r="Q39" s="15">
        <v>0</v>
      </c>
      <c r="R39" s="45">
        <v>40</v>
      </c>
    </row>
    <row r="40" spans="1:25" x14ac:dyDescent="0.3">
      <c r="A40" s="14">
        <v>5</v>
      </c>
      <c r="B40" s="30"/>
      <c r="C40" s="34"/>
      <c r="L40" s="27"/>
      <c r="R40" s="45"/>
    </row>
    <row r="41" spans="1:25" x14ac:dyDescent="0.3">
      <c r="B41" s="39" t="s">
        <v>57</v>
      </c>
      <c r="C41" s="46">
        <f>SUM(C36:C40)</f>
        <v>1234</v>
      </c>
      <c r="D41" s="40"/>
      <c r="E41" s="40">
        <f t="shared" ref="E41:R41" si="5">SUM(E36:E40)</f>
        <v>1920</v>
      </c>
      <c r="F41" s="52">
        <f t="shared" si="5"/>
        <v>0</v>
      </c>
      <c r="G41" s="40">
        <f t="shared" si="5"/>
        <v>0</v>
      </c>
      <c r="H41" s="40">
        <f t="shared" si="5"/>
        <v>0</v>
      </c>
      <c r="I41" s="40">
        <f t="shared" si="5"/>
        <v>0</v>
      </c>
      <c r="J41" s="40">
        <f t="shared" si="5"/>
        <v>0</v>
      </c>
      <c r="K41" s="40">
        <f t="shared" si="5"/>
        <v>0</v>
      </c>
      <c r="L41" s="40">
        <f t="shared" si="5"/>
        <v>0</v>
      </c>
      <c r="M41" s="40">
        <f t="shared" si="5"/>
        <v>0</v>
      </c>
      <c r="N41" s="40">
        <f t="shared" si="5"/>
        <v>0</v>
      </c>
      <c r="O41" s="40">
        <f t="shared" si="5"/>
        <v>0</v>
      </c>
      <c r="P41" s="40">
        <f t="shared" si="5"/>
        <v>0</v>
      </c>
      <c r="Q41" s="40">
        <f t="shared" si="5"/>
        <v>1920</v>
      </c>
      <c r="R41" s="53">
        <f t="shared" si="5"/>
        <v>-686</v>
      </c>
      <c r="V41" s="15">
        <f>+Q41-T41</f>
        <v>1920</v>
      </c>
    </row>
    <row r="42" spans="1:25" s="38" customFormat="1" ht="9" customHeight="1" x14ac:dyDescent="0.3">
      <c r="A42" s="41"/>
      <c r="B42" s="42"/>
      <c r="C42" s="34"/>
      <c r="D42" s="15"/>
      <c r="E42" s="36"/>
      <c r="F42" s="36"/>
      <c r="G42" s="36"/>
      <c r="H42" s="48"/>
      <c r="I42" s="36"/>
      <c r="J42" s="36"/>
      <c r="K42" s="36"/>
      <c r="L42" s="36"/>
      <c r="M42" s="36"/>
      <c r="N42" s="36"/>
      <c r="O42" s="36"/>
      <c r="P42" s="36"/>
      <c r="Q42" s="15"/>
      <c r="R42" s="45"/>
      <c r="S42" s="15"/>
      <c r="T42" s="15"/>
      <c r="U42" s="15"/>
      <c r="V42" s="15"/>
      <c r="W42" s="15"/>
      <c r="X42" s="15"/>
      <c r="Y42" s="15"/>
    </row>
    <row r="43" spans="1:25" x14ac:dyDescent="0.3">
      <c r="A43" s="24" t="s">
        <v>58</v>
      </c>
      <c r="B43" s="25" t="s">
        <v>59</v>
      </c>
      <c r="C43" s="34"/>
      <c r="E43" s="36"/>
      <c r="F43" s="36"/>
      <c r="G43" s="36"/>
      <c r="H43" s="48"/>
      <c r="I43" s="37"/>
      <c r="J43" s="36"/>
      <c r="K43" s="36"/>
      <c r="L43" s="36"/>
      <c r="M43" s="36"/>
      <c r="N43" s="36"/>
      <c r="O43" s="36"/>
      <c r="P43" s="36"/>
      <c r="R43" s="45"/>
    </row>
    <row r="44" spans="1:25" x14ac:dyDescent="0.3">
      <c r="A44" s="14">
        <v>1</v>
      </c>
      <c r="B44" s="30" t="s">
        <v>60</v>
      </c>
      <c r="C44" s="34">
        <v>100</v>
      </c>
      <c r="F44" s="32"/>
      <c r="G44" s="32"/>
      <c r="H44" s="48"/>
      <c r="I44" s="37"/>
      <c r="J44" s="36"/>
      <c r="L44" s="36"/>
      <c r="M44" s="32"/>
      <c r="O44" s="32"/>
      <c r="P44" s="36"/>
      <c r="Q44" s="15">
        <f>SUM(E44:P44)</f>
        <v>0</v>
      </c>
      <c r="R44" s="45">
        <f>C44-Q44</f>
        <v>100</v>
      </c>
    </row>
    <row r="45" spans="1:25" x14ac:dyDescent="0.3">
      <c r="A45" s="14">
        <v>2</v>
      </c>
      <c r="B45" s="30" t="s">
        <v>61</v>
      </c>
      <c r="C45" s="34">
        <v>100</v>
      </c>
      <c r="E45" s="32"/>
      <c r="F45" s="36"/>
      <c r="H45" s="48"/>
      <c r="I45" s="54"/>
      <c r="K45" s="32"/>
      <c r="L45" s="36"/>
      <c r="N45" s="32"/>
      <c r="O45" s="36"/>
      <c r="Q45" s="15">
        <v>0</v>
      </c>
      <c r="R45" s="45">
        <f>C45-Q45</f>
        <v>100</v>
      </c>
    </row>
    <row r="46" spans="1:25" x14ac:dyDescent="0.3">
      <c r="A46" s="14">
        <v>3</v>
      </c>
      <c r="B46" s="30" t="s">
        <v>62</v>
      </c>
      <c r="C46" s="34">
        <v>25</v>
      </c>
      <c r="E46" s="32"/>
      <c r="F46" s="36"/>
      <c r="H46" s="48"/>
      <c r="I46" s="54"/>
      <c r="K46" s="32"/>
      <c r="L46" s="36"/>
      <c r="N46" s="32"/>
      <c r="O46" s="36"/>
      <c r="Q46" s="15">
        <v>0</v>
      </c>
      <c r="R46" s="45">
        <v>25</v>
      </c>
    </row>
    <row r="47" spans="1:25" x14ac:dyDescent="0.3">
      <c r="A47" s="14">
        <v>4</v>
      </c>
      <c r="B47" s="30" t="s">
        <v>63</v>
      </c>
      <c r="C47" s="34">
        <v>300</v>
      </c>
      <c r="E47" s="32"/>
      <c r="F47" s="32"/>
      <c r="H47" s="48"/>
      <c r="I47" s="54"/>
      <c r="K47" s="32"/>
      <c r="L47" s="36"/>
      <c r="N47" s="32"/>
      <c r="O47" s="36"/>
      <c r="Q47" s="15">
        <v>0</v>
      </c>
      <c r="R47" s="45">
        <v>300</v>
      </c>
    </row>
    <row r="48" spans="1:25" x14ac:dyDescent="0.3">
      <c r="A48" s="14">
        <v>5</v>
      </c>
      <c r="B48" s="30" t="s">
        <v>64</v>
      </c>
      <c r="C48" s="34">
        <v>150</v>
      </c>
      <c r="E48" s="36"/>
      <c r="F48" s="32"/>
      <c r="G48" s="32"/>
      <c r="H48" s="48"/>
      <c r="I48" s="55"/>
      <c r="J48" s="32"/>
      <c r="K48" s="32"/>
      <c r="L48" s="36"/>
      <c r="M48" s="32"/>
      <c r="N48" s="32"/>
      <c r="O48" s="32"/>
      <c r="P48" s="32"/>
      <c r="Q48" s="15">
        <v>0</v>
      </c>
      <c r="R48" s="45">
        <f>C48-Q48</f>
        <v>150</v>
      </c>
    </row>
    <row r="49" spans="1:22" x14ac:dyDescent="0.3">
      <c r="A49" s="14">
        <v>6</v>
      </c>
      <c r="B49" s="30" t="s">
        <v>65</v>
      </c>
      <c r="C49" s="34">
        <v>75</v>
      </c>
      <c r="E49" s="36"/>
      <c r="F49" s="32"/>
      <c r="G49" s="32"/>
      <c r="H49" s="48"/>
      <c r="I49" s="55"/>
      <c r="J49" s="32"/>
      <c r="K49" s="32"/>
      <c r="L49" s="36"/>
      <c r="M49" s="32"/>
      <c r="N49" s="32"/>
      <c r="O49" s="32"/>
      <c r="P49" s="32"/>
      <c r="Q49" s="15">
        <v>0</v>
      </c>
      <c r="R49" s="45">
        <v>75</v>
      </c>
    </row>
    <row r="50" spans="1:22" x14ac:dyDescent="0.3">
      <c r="A50" s="14">
        <v>7</v>
      </c>
      <c r="B50" s="30" t="s">
        <v>66</v>
      </c>
      <c r="C50" s="34">
        <v>5</v>
      </c>
      <c r="E50" s="36"/>
      <c r="F50" s="32"/>
      <c r="G50" s="32"/>
      <c r="H50" s="48"/>
      <c r="I50" s="55"/>
      <c r="J50" s="32"/>
      <c r="K50" s="32"/>
      <c r="L50" s="36"/>
      <c r="M50" s="32"/>
      <c r="N50" s="32"/>
      <c r="O50" s="32"/>
      <c r="P50" s="32"/>
      <c r="Q50" s="15">
        <v>0</v>
      </c>
      <c r="R50" s="45">
        <v>5</v>
      </c>
    </row>
    <row r="51" spans="1:22" x14ac:dyDescent="0.3">
      <c r="A51" s="14">
        <v>8</v>
      </c>
      <c r="B51" s="30" t="s">
        <v>67</v>
      </c>
      <c r="C51" s="34">
        <v>5</v>
      </c>
      <c r="E51" s="36"/>
      <c r="F51" s="32"/>
      <c r="G51" s="32"/>
      <c r="H51" s="48"/>
      <c r="I51" s="55"/>
      <c r="J51" s="32"/>
      <c r="K51" s="32"/>
      <c r="L51" s="36"/>
      <c r="M51" s="32"/>
      <c r="N51" s="32"/>
      <c r="O51" s="32"/>
      <c r="P51" s="32"/>
      <c r="Q51" s="15">
        <v>0</v>
      </c>
      <c r="R51" s="45">
        <v>5</v>
      </c>
    </row>
    <row r="52" spans="1:22" x14ac:dyDescent="0.3">
      <c r="A52" s="14">
        <v>9</v>
      </c>
      <c r="B52" s="30" t="s">
        <v>68</v>
      </c>
      <c r="C52" s="34">
        <v>30</v>
      </c>
      <c r="F52" s="32"/>
      <c r="G52" s="32"/>
      <c r="H52" s="48"/>
      <c r="I52" s="48"/>
      <c r="J52" s="36"/>
      <c r="K52" s="32"/>
      <c r="L52" s="32"/>
      <c r="N52" s="32"/>
      <c r="O52" s="36"/>
      <c r="Q52" s="15">
        <f>SUM(E52:P52)</f>
        <v>0</v>
      </c>
      <c r="R52" s="45">
        <f>C52-Q52</f>
        <v>30</v>
      </c>
    </row>
    <row r="53" spans="1:22" ht="9" customHeight="1" x14ac:dyDescent="0.3">
      <c r="B53" s="56"/>
      <c r="C53" s="34"/>
      <c r="E53" s="36"/>
      <c r="F53" s="36"/>
      <c r="G53" s="36"/>
      <c r="H53" s="48"/>
      <c r="I53" s="37"/>
      <c r="J53" s="36"/>
      <c r="K53" s="36"/>
      <c r="L53" s="36"/>
      <c r="M53" s="36"/>
      <c r="N53" s="36"/>
      <c r="O53" s="36"/>
      <c r="P53" s="36"/>
      <c r="R53" s="45"/>
    </row>
    <row r="54" spans="1:22" x14ac:dyDescent="0.3">
      <c r="B54" s="57" t="s">
        <v>69</v>
      </c>
      <c r="C54" s="46">
        <f>SUM(C44:C53)</f>
        <v>790</v>
      </c>
      <c r="D54" s="40"/>
      <c r="E54" s="40">
        <f t="shared" ref="E54:R54" si="6">SUM(E44:E53)</f>
        <v>0</v>
      </c>
      <c r="F54" s="40">
        <f t="shared" si="6"/>
        <v>0</v>
      </c>
      <c r="G54" s="40">
        <f t="shared" si="6"/>
        <v>0</v>
      </c>
      <c r="H54" s="40">
        <f t="shared" si="6"/>
        <v>0</v>
      </c>
      <c r="I54" s="40">
        <f t="shared" si="6"/>
        <v>0</v>
      </c>
      <c r="J54" s="40">
        <f t="shared" si="6"/>
        <v>0</v>
      </c>
      <c r="K54" s="40">
        <f t="shared" si="6"/>
        <v>0</v>
      </c>
      <c r="L54" s="40">
        <f t="shared" si="6"/>
        <v>0</v>
      </c>
      <c r="M54" s="40">
        <f t="shared" si="6"/>
        <v>0</v>
      </c>
      <c r="N54" s="40">
        <f t="shared" si="6"/>
        <v>0</v>
      </c>
      <c r="O54" s="40">
        <f t="shared" si="6"/>
        <v>0</v>
      </c>
      <c r="P54" s="40">
        <f t="shared" si="6"/>
        <v>0</v>
      </c>
      <c r="Q54" s="40">
        <f t="shared" si="6"/>
        <v>0</v>
      </c>
      <c r="R54" s="47">
        <f t="shared" si="6"/>
        <v>790</v>
      </c>
      <c r="V54" s="15">
        <f>+Q54-T54</f>
        <v>0</v>
      </c>
    </row>
    <row r="55" spans="1:22" x14ac:dyDescent="0.3">
      <c r="B55" s="58" t="s">
        <v>23</v>
      </c>
      <c r="C55" s="59">
        <f>SUM(C7,C12,C21,C28,C33,C41,C54)</f>
        <v>9603</v>
      </c>
      <c r="D55" s="59"/>
      <c r="E55" s="59">
        <f t="shared" ref="E55:R55" si="7">SUM(E7,E12,E21,E28,E33,E41,E54)</f>
        <v>2215.5299999999997</v>
      </c>
      <c r="F55" s="59">
        <f t="shared" si="7"/>
        <v>612.02</v>
      </c>
      <c r="G55" s="59">
        <f t="shared" si="7"/>
        <v>295.52999999999997</v>
      </c>
      <c r="H55" s="59">
        <f t="shared" si="7"/>
        <v>295.52999999999997</v>
      </c>
      <c r="I55" s="59">
        <f t="shared" si="7"/>
        <v>295.52999999999997</v>
      </c>
      <c r="J55" s="59">
        <f t="shared" si="7"/>
        <v>295.52999999999997</v>
      </c>
      <c r="K55" s="59">
        <f t="shared" si="7"/>
        <v>553.13</v>
      </c>
      <c r="L55" s="59">
        <f t="shared" si="7"/>
        <v>487.21</v>
      </c>
      <c r="M55" s="59">
        <f t="shared" si="7"/>
        <v>649.43999999999994</v>
      </c>
      <c r="N55" s="59">
        <f t="shared" si="7"/>
        <v>342.79999999999995</v>
      </c>
      <c r="O55" s="59">
        <f t="shared" si="7"/>
        <v>1034.8</v>
      </c>
      <c r="P55" s="59">
        <f t="shared" si="7"/>
        <v>571.88</v>
      </c>
      <c r="Q55" s="59">
        <f t="shared" si="7"/>
        <v>7459.8499999999995</v>
      </c>
      <c r="R55" s="59">
        <f t="shared" si="7"/>
        <v>3478.71</v>
      </c>
    </row>
    <row r="57" spans="1:22" x14ac:dyDescent="0.3">
      <c r="B57" s="23"/>
      <c r="R57" s="15">
        <f>+C55-Q55</f>
        <v>2143.1500000000005</v>
      </c>
    </row>
    <row r="59" spans="1:22" x14ac:dyDescent="0.3">
      <c r="B59" s="23"/>
      <c r="Q59" s="15" t="s">
        <v>70</v>
      </c>
      <c r="R59" s="15">
        <f>+R57-R55</f>
        <v>-1335.5599999999995</v>
      </c>
    </row>
  </sheetData>
  <mergeCells count="1">
    <mergeCell ref="B1:R1"/>
  </mergeCells>
  <printOptions gridLines="1"/>
  <pageMargins left="0.70833333333333304" right="0.70833333333333304" top="0.35416666666666702" bottom="0.35416666666666702" header="0.51180555555555496" footer="0.51180555555555496"/>
  <pageSetup paperSize="9" firstPageNumber="0" orientation="landscape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MK68"/>
  <sheetViews>
    <sheetView topLeftCell="A4" zoomScaleNormal="100" workbookViewId="0">
      <selection activeCell="G11" sqref="G11"/>
    </sheetView>
  </sheetViews>
  <sheetFormatPr defaultRowHeight="14.4" x14ac:dyDescent="0.3"/>
  <cols>
    <col min="1" max="1" width="23.5546875" style="60" customWidth="1"/>
    <col min="2" max="2" width="22" style="60" customWidth="1"/>
    <col min="3" max="3" width="22.33203125" style="60" customWidth="1"/>
    <col min="4" max="4" width="18.44140625" style="60" customWidth="1"/>
    <col min="5" max="5" width="8.88671875" style="60" customWidth="1"/>
    <col min="6" max="6" width="14.109375" style="60" customWidth="1"/>
    <col min="7" max="257" width="23.5546875" style="60" customWidth="1"/>
    <col min="258" max="258" width="17.33203125" style="60" customWidth="1"/>
    <col min="259" max="259" width="19.44140625" style="60" customWidth="1"/>
    <col min="260" max="260" width="18.44140625" style="60" customWidth="1"/>
    <col min="261" max="261" width="8.88671875" style="60" customWidth="1"/>
    <col min="262" max="262" width="14.109375" style="60" customWidth="1"/>
    <col min="263" max="513" width="23.5546875" style="60" customWidth="1"/>
    <col min="514" max="514" width="17.33203125" style="60" customWidth="1"/>
    <col min="515" max="515" width="19.44140625" style="60" customWidth="1"/>
    <col min="516" max="516" width="18.44140625" style="60" customWidth="1"/>
    <col min="517" max="517" width="8.88671875" style="60" customWidth="1"/>
    <col min="518" max="518" width="14.109375" style="60" customWidth="1"/>
    <col min="519" max="769" width="23.5546875" style="60" customWidth="1"/>
    <col min="770" max="770" width="17.33203125" style="60" customWidth="1"/>
    <col min="771" max="771" width="19.44140625" style="60" customWidth="1"/>
    <col min="772" max="772" width="18.44140625" style="60" customWidth="1"/>
    <col min="773" max="773" width="8.88671875" style="60" customWidth="1"/>
    <col min="774" max="774" width="14.109375" style="60" customWidth="1"/>
    <col min="775" max="1025" width="23.5546875" style="60" customWidth="1"/>
  </cols>
  <sheetData>
    <row r="1" spans="1:6" x14ac:dyDescent="0.3">
      <c r="A1" s="61" t="s">
        <v>71</v>
      </c>
    </row>
    <row r="3" spans="1:6" x14ac:dyDescent="0.3">
      <c r="A3" s="62"/>
      <c r="B3" s="63"/>
      <c r="C3" s="64"/>
      <c r="D3" s="64"/>
      <c r="E3" s="65"/>
      <c r="F3" s="64"/>
    </row>
    <row r="4" spans="1:6" x14ac:dyDescent="0.3">
      <c r="A4" s="66" t="s">
        <v>72</v>
      </c>
      <c r="B4" s="63"/>
      <c r="C4" s="64"/>
      <c r="D4" s="64"/>
      <c r="E4" s="65"/>
      <c r="F4" s="64"/>
    </row>
    <row r="5" spans="1:6" x14ac:dyDescent="0.3">
      <c r="A5" s="67"/>
      <c r="B5" s="64"/>
      <c r="C5" s="64"/>
      <c r="D5" s="64"/>
      <c r="E5" s="65"/>
      <c r="F5" s="64"/>
    </row>
    <row r="6" spans="1:6" x14ac:dyDescent="0.3">
      <c r="A6" s="68" t="s">
        <v>73</v>
      </c>
      <c r="B6" s="62" t="s">
        <v>74</v>
      </c>
      <c r="C6" s="62" t="s">
        <v>75</v>
      </c>
      <c r="D6" s="69" t="s">
        <v>76</v>
      </c>
      <c r="E6" s="69" t="s">
        <v>77</v>
      </c>
      <c r="F6" s="69" t="s">
        <v>78</v>
      </c>
    </row>
    <row r="7" spans="1:6" x14ac:dyDescent="0.3">
      <c r="A7" s="62" t="s">
        <v>79</v>
      </c>
      <c r="B7" s="64"/>
      <c r="C7" s="64"/>
      <c r="D7" s="65"/>
      <c r="E7" s="65"/>
      <c r="F7" s="65"/>
    </row>
    <row r="8" spans="1:6" x14ac:dyDescent="0.3">
      <c r="A8" s="70">
        <v>656119</v>
      </c>
      <c r="B8" s="64" t="s">
        <v>80</v>
      </c>
      <c r="C8" s="64" t="s">
        <v>81</v>
      </c>
      <c r="D8" s="65">
        <v>9603</v>
      </c>
      <c r="E8" s="65"/>
      <c r="F8" s="71">
        <v>9603</v>
      </c>
    </row>
    <row r="9" spans="1:6" x14ac:dyDescent="0.3">
      <c r="A9" s="70"/>
      <c r="B9" s="64"/>
      <c r="C9" s="64"/>
      <c r="D9" s="65"/>
      <c r="E9" s="65"/>
      <c r="F9" s="65"/>
    </row>
    <row r="10" spans="1:6" x14ac:dyDescent="0.3">
      <c r="A10" s="72"/>
      <c r="B10" s="64"/>
      <c r="C10" s="64"/>
      <c r="D10" s="65"/>
      <c r="E10" s="65"/>
      <c r="F10" s="65"/>
    </row>
    <row r="11" spans="1:6" x14ac:dyDescent="0.3">
      <c r="A11" s="72"/>
      <c r="B11" s="64"/>
      <c r="C11" s="64"/>
      <c r="D11" s="65"/>
      <c r="E11" s="65"/>
      <c r="F11" s="65"/>
    </row>
    <row r="12" spans="1:6" x14ac:dyDescent="0.3">
      <c r="A12" s="72"/>
      <c r="B12" s="64"/>
      <c r="C12" s="64"/>
      <c r="D12" s="65"/>
      <c r="E12" s="65"/>
      <c r="F12" s="65"/>
    </row>
    <row r="13" spans="1:6" x14ac:dyDescent="0.3">
      <c r="A13" s="72"/>
      <c r="B13" s="64"/>
      <c r="C13" s="64"/>
      <c r="D13" s="65"/>
      <c r="E13" s="65"/>
      <c r="F13" s="65"/>
    </row>
    <row r="14" spans="1:6" x14ac:dyDescent="0.3">
      <c r="A14" s="72"/>
      <c r="B14" s="64"/>
      <c r="C14" s="64"/>
      <c r="D14" s="65"/>
      <c r="E14" s="65"/>
      <c r="F14" s="65"/>
    </row>
    <row r="15" spans="1:6" x14ac:dyDescent="0.3">
      <c r="A15" s="72"/>
      <c r="B15" s="64"/>
      <c r="C15" s="64"/>
      <c r="D15" s="73"/>
      <c r="E15" s="64"/>
      <c r="F15" s="65"/>
    </row>
    <row r="16" spans="1:6" x14ac:dyDescent="0.3">
      <c r="A16" s="72"/>
      <c r="B16" s="64"/>
      <c r="C16" s="64"/>
      <c r="D16" s="73"/>
      <c r="E16" s="64"/>
      <c r="F16" s="65"/>
    </row>
    <row r="17" spans="1:6" x14ac:dyDescent="0.3">
      <c r="A17" s="72"/>
      <c r="B17" s="64"/>
      <c r="C17" s="64"/>
      <c r="D17" s="65"/>
      <c r="E17" s="65"/>
      <c r="F17" s="65"/>
    </row>
    <row r="18" spans="1:6" x14ac:dyDescent="0.3">
      <c r="A18" s="72"/>
      <c r="B18" s="64"/>
      <c r="C18" s="64"/>
      <c r="D18" s="65"/>
      <c r="E18" s="65"/>
      <c r="F18" s="65"/>
    </row>
    <row r="19" spans="1:6" x14ac:dyDescent="0.3">
      <c r="A19" s="72"/>
      <c r="B19" s="64"/>
      <c r="C19" s="64"/>
      <c r="D19" s="65"/>
      <c r="E19" s="65"/>
      <c r="F19" s="65"/>
    </row>
    <row r="20" spans="1:6" x14ac:dyDescent="0.3">
      <c r="A20" s="72"/>
      <c r="B20" s="64"/>
      <c r="C20" s="64"/>
      <c r="D20" s="65"/>
      <c r="E20" s="65"/>
      <c r="F20" s="65"/>
    </row>
    <row r="21" spans="1:6" x14ac:dyDescent="0.3">
      <c r="A21" s="72"/>
      <c r="B21" s="64"/>
      <c r="C21" s="64"/>
      <c r="D21" s="65"/>
      <c r="E21" s="65"/>
      <c r="F21" s="65"/>
    </row>
    <row r="22" spans="1:6" x14ac:dyDescent="0.3">
      <c r="A22" s="72"/>
      <c r="B22" s="64"/>
      <c r="C22" s="64"/>
      <c r="D22" s="65"/>
      <c r="E22" s="65"/>
      <c r="F22" s="65"/>
    </row>
    <row r="23" spans="1:6" x14ac:dyDescent="0.3">
      <c r="A23" s="72"/>
      <c r="B23" s="64"/>
      <c r="C23" s="64"/>
      <c r="D23" s="65"/>
      <c r="E23" s="65"/>
      <c r="F23" s="65"/>
    </row>
    <row r="24" spans="1:6" x14ac:dyDescent="0.3">
      <c r="A24" s="72"/>
      <c r="B24" s="64"/>
      <c r="C24" s="64"/>
      <c r="D24" s="65"/>
      <c r="E24" s="65"/>
      <c r="F24" s="65"/>
    </row>
    <row r="25" spans="1:6" x14ac:dyDescent="0.3">
      <c r="A25" s="72"/>
      <c r="B25" s="64"/>
      <c r="C25" s="64"/>
      <c r="D25" s="65"/>
      <c r="E25" s="65"/>
      <c r="F25" s="65"/>
    </row>
    <row r="26" spans="1:6" x14ac:dyDescent="0.3">
      <c r="A26" s="72"/>
      <c r="B26" s="64"/>
      <c r="C26" s="64"/>
      <c r="D26" s="65"/>
      <c r="E26" s="65"/>
      <c r="F26" s="65"/>
    </row>
    <row r="27" spans="1:6" x14ac:dyDescent="0.3">
      <c r="A27" s="72"/>
      <c r="B27" s="64"/>
      <c r="C27" s="64"/>
      <c r="D27" s="65"/>
      <c r="E27" s="65"/>
      <c r="F27" s="65"/>
    </row>
    <row r="28" spans="1:6" x14ac:dyDescent="0.3">
      <c r="A28" s="72"/>
      <c r="B28" s="64"/>
      <c r="C28" s="64"/>
      <c r="D28" s="65"/>
      <c r="E28" s="65"/>
      <c r="F28" s="65"/>
    </row>
    <row r="29" spans="1:6" x14ac:dyDescent="0.3">
      <c r="A29" s="72"/>
      <c r="B29" s="64"/>
      <c r="C29" s="64"/>
      <c r="D29" s="65"/>
      <c r="E29" s="65"/>
      <c r="F29" s="65"/>
    </row>
    <row r="30" spans="1:6" x14ac:dyDescent="0.3">
      <c r="A30" s="72"/>
      <c r="B30" s="64"/>
      <c r="C30" s="64"/>
      <c r="D30" s="65"/>
      <c r="E30" s="65"/>
      <c r="F30" s="65"/>
    </row>
    <row r="31" spans="1:6" x14ac:dyDescent="0.3">
      <c r="A31" s="72"/>
      <c r="B31" s="64"/>
      <c r="C31" s="64"/>
      <c r="D31" s="65"/>
      <c r="E31" s="65"/>
      <c r="F31" s="65"/>
    </row>
    <row r="32" spans="1:6" x14ac:dyDescent="0.3">
      <c r="A32" s="72"/>
      <c r="B32" s="64"/>
      <c r="C32" s="64"/>
      <c r="D32" s="65"/>
      <c r="E32" s="65"/>
      <c r="F32" s="65"/>
    </row>
    <row r="33" spans="1:6" x14ac:dyDescent="0.3">
      <c r="A33" s="72"/>
      <c r="B33" s="64"/>
      <c r="C33" s="64"/>
      <c r="D33" s="65"/>
      <c r="E33" s="65"/>
      <c r="F33" s="65"/>
    </row>
    <row r="34" spans="1:6" x14ac:dyDescent="0.3">
      <c r="A34" s="72"/>
      <c r="B34" s="64"/>
      <c r="C34" s="64"/>
      <c r="D34" s="65"/>
      <c r="E34" s="65"/>
      <c r="F34" s="65"/>
    </row>
    <row r="35" spans="1:6" x14ac:dyDescent="0.3">
      <c r="A35" s="72"/>
      <c r="B35" s="64"/>
      <c r="C35" s="64"/>
      <c r="D35" s="65"/>
      <c r="E35" s="65"/>
      <c r="F35" s="65"/>
    </row>
    <row r="36" spans="1:6" x14ac:dyDescent="0.3">
      <c r="A36" s="72"/>
      <c r="B36" s="64"/>
      <c r="C36" s="64"/>
      <c r="D36" s="65"/>
      <c r="E36" s="65"/>
      <c r="F36" s="65"/>
    </row>
    <row r="37" spans="1:6" x14ac:dyDescent="0.3">
      <c r="A37" s="72"/>
      <c r="B37" s="64"/>
      <c r="C37" s="64"/>
      <c r="D37" s="65"/>
      <c r="E37" s="65"/>
      <c r="F37" s="65"/>
    </row>
    <row r="38" spans="1:6" x14ac:dyDescent="0.3">
      <c r="A38" s="72"/>
      <c r="B38" s="64"/>
      <c r="C38" s="64"/>
      <c r="D38" s="65"/>
      <c r="E38" s="65"/>
      <c r="F38" s="65"/>
    </row>
    <row r="39" spans="1:6" x14ac:dyDescent="0.3">
      <c r="A39" s="72"/>
      <c r="B39" s="64"/>
      <c r="C39" s="64"/>
      <c r="D39" s="65"/>
      <c r="E39" s="65"/>
      <c r="F39" s="65"/>
    </row>
    <row r="40" spans="1:6" x14ac:dyDescent="0.3">
      <c r="A40" s="72"/>
      <c r="B40" s="64"/>
      <c r="C40" s="64"/>
      <c r="D40" s="65"/>
      <c r="E40" s="65"/>
      <c r="F40" s="65"/>
    </row>
    <row r="41" spans="1:6" x14ac:dyDescent="0.3">
      <c r="A41" s="72"/>
      <c r="B41" s="64"/>
      <c r="C41" s="64"/>
      <c r="D41" s="65"/>
      <c r="E41" s="65"/>
      <c r="F41" s="65"/>
    </row>
    <row r="42" spans="1:6" x14ac:dyDescent="0.3">
      <c r="A42" s="72"/>
      <c r="B42" s="64"/>
      <c r="C42" s="64"/>
      <c r="D42" s="65"/>
      <c r="E42" s="65"/>
      <c r="F42" s="65"/>
    </row>
    <row r="43" spans="1:6" x14ac:dyDescent="0.3">
      <c r="A43" s="72"/>
      <c r="B43" s="64"/>
      <c r="C43" s="64"/>
      <c r="D43" s="65"/>
      <c r="E43" s="65"/>
      <c r="F43" s="65"/>
    </row>
    <row r="44" spans="1:6" x14ac:dyDescent="0.3">
      <c r="A44" s="72"/>
      <c r="B44" s="64"/>
      <c r="C44" s="64"/>
      <c r="D44" s="65"/>
      <c r="E44" s="65"/>
      <c r="F44" s="65"/>
    </row>
    <row r="45" spans="1:6" x14ac:dyDescent="0.3">
      <c r="A45" s="72"/>
      <c r="B45" s="64"/>
      <c r="C45" s="64"/>
      <c r="D45" s="65"/>
      <c r="E45" s="65"/>
      <c r="F45" s="65"/>
    </row>
    <row r="46" spans="1:6" x14ac:dyDescent="0.3">
      <c r="A46" s="72"/>
      <c r="B46" s="64"/>
      <c r="C46" s="64"/>
      <c r="D46" s="65"/>
      <c r="E46" s="65"/>
      <c r="F46" s="65"/>
    </row>
    <row r="47" spans="1:6" x14ac:dyDescent="0.3">
      <c r="A47" s="72"/>
      <c r="B47" s="64"/>
      <c r="C47" s="64"/>
      <c r="D47" s="65"/>
      <c r="E47" s="65"/>
      <c r="F47" s="65"/>
    </row>
    <row r="48" spans="1:6" x14ac:dyDescent="0.3">
      <c r="A48" s="72"/>
      <c r="B48" s="64"/>
      <c r="C48" s="64"/>
      <c r="D48" s="65"/>
      <c r="E48" s="65"/>
      <c r="F48" s="65"/>
    </row>
    <row r="49" spans="1:6" x14ac:dyDescent="0.3">
      <c r="A49" s="72"/>
      <c r="B49" s="64"/>
      <c r="C49" s="64"/>
      <c r="D49" s="65"/>
      <c r="E49" s="65"/>
      <c r="F49" s="65"/>
    </row>
    <row r="50" spans="1:6" x14ac:dyDescent="0.3">
      <c r="A50" s="74"/>
      <c r="B50" s="75"/>
      <c r="C50" s="76"/>
      <c r="D50" s="75"/>
      <c r="E50" s="75"/>
      <c r="F50" s="75"/>
    </row>
    <row r="51" spans="1:6" x14ac:dyDescent="0.3">
      <c r="A51" s="74"/>
      <c r="B51" s="65"/>
      <c r="C51" s="77"/>
      <c r="D51" s="78">
        <f>SUM(D9:D50)</f>
        <v>0</v>
      </c>
      <c r="E51" s="78">
        <f>SUM(E9:E50)</f>
        <v>0</v>
      </c>
      <c r="F51" s="78">
        <f>SUM(F9:F50)</f>
        <v>0</v>
      </c>
    </row>
    <row r="52" spans="1:6" x14ac:dyDescent="0.3">
      <c r="A52" s="72"/>
      <c r="B52" s="65"/>
      <c r="C52" s="77"/>
      <c r="D52" s="64"/>
      <c r="E52" s="64"/>
      <c r="F52" s="64"/>
    </row>
    <row r="53" spans="1:6" x14ac:dyDescent="0.3">
      <c r="A53" s="67"/>
      <c r="B53" s="64"/>
      <c r="C53" s="64"/>
      <c r="D53" s="64"/>
      <c r="E53" s="64"/>
      <c r="F53" s="64"/>
    </row>
    <row r="54" spans="1:6" x14ac:dyDescent="0.3">
      <c r="A54" s="79"/>
      <c r="B54" s="64"/>
      <c r="C54" s="64"/>
      <c r="D54" s="64"/>
      <c r="E54" s="64"/>
      <c r="F54" s="64"/>
    </row>
    <row r="55" spans="1:6" x14ac:dyDescent="0.3">
      <c r="A55" s="66"/>
      <c r="B55" s="64"/>
      <c r="C55" s="64"/>
      <c r="D55" s="64"/>
      <c r="E55" s="64"/>
      <c r="F55" s="64"/>
    </row>
    <row r="56" spans="1:6" x14ac:dyDescent="0.3">
      <c r="A56" s="70"/>
      <c r="B56" s="64"/>
      <c r="C56" s="64"/>
      <c r="D56" s="73"/>
      <c r="E56" s="73"/>
      <c r="F56" s="80"/>
    </row>
    <row r="57" spans="1:6" x14ac:dyDescent="0.3">
      <c r="A57" s="81"/>
      <c r="B57" s="64"/>
      <c r="C57" s="64"/>
      <c r="D57" s="73"/>
      <c r="E57" s="73"/>
      <c r="F57" s="65"/>
    </row>
    <row r="58" spans="1:6" x14ac:dyDescent="0.3">
      <c r="A58" s="82"/>
      <c r="B58" s="64"/>
      <c r="C58" s="64"/>
      <c r="D58" s="73"/>
      <c r="E58" s="73"/>
      <c r="F58" s="65"/>
    </row>
    <row r="59" spans="1:6" x14ac:dyDescent="0.3">
      <c r="A59" s="81"/>
      <c r="B59" s="64"/>
      <c r="C59" s="64"/>
      <c r="D59" s="73"/>
      <c r="E59" s="73"/>
      <c r="F59" s="65"/>
    </row>
    <row r="60" spans="1:6" x14ac:dyDescent="0.3">
      <c r="A60" s="81"/>
      <c r="B60" s="64"/>
      <c r="C60" s="64"/>
      <c r="D60" s="73"/>
      <c r="E60" s="73"/>
      <c r="F60" s="65"/>
    </row>
    <row r="61" spans="1:6" x14ac:dyDescent="0.3">
      <c r="A61" s="81"/>
      <c r="B61" s="64"/>
      <c r="C61" s="64"/>
      <c r="D61" s="73"/>
      <c r="E61" s="73"/>
      <c r="F61" s="65"/>
    </row>
    <row r="62" spans="1:6" x14ac:dyDescent="0.3">
      <c r="A62" s="81"/>
      <c r="B62" s="64"/>
      <c r="C62" s="64"/>
      <c r="D62" s="73"/>
      <c r="E62" s="73"/>
      <c r="F62" s="65"/>
    </row>
    <row r="63" spans="1:6" x14ac:dyDescent="0.3">
      <c r="A63" s="81"/>
      <c r="B63" s="64"/>
      <c r="C63" s="64"/>
      <c r="D63" s="73"/>
      <c r="E63" s="73"/>
      <c r="F63" s="65"/>
    </row>
    <row r="64" spans="1:6" x14ac:dyDescent="0.3">
      <c r="A64" s="67"/>
      <c r="B64" s="64"/>
      <c r="C64" s="64"/>
      <c r="D64" s="64"/>
      <c r="E64" s="65"/>
      <c r="F64" s="64"/>
    </row>
    <row r="65" spans="1:6" x14ac:dyDescent="0.3">
      <c r="A65" s="83"/>
      <c r="B65" s="64"/>
      <c r="C65" s="64"/>
      <c r="D65" s="65"/>
      <c r="E65" s="65"/>
      <c r="F65" s="65"/>
    </row>
    <row r="66" spans="1:6" x14ac:dyDescent="0.3">
      <c r="A66" s="84"/>
      <c r="B66" s="64"/>
      <c r="C66" s="64"/>
      <c r="D66" s="64"/>
      <c r="E66" s="64"/>
      <c r="F66" s="64"/>
    </row>
    <row r="67" spans="1:6" x14ac:dyDescent="0.3">
      <c r="A67" s="77"/>
      <c r="B67" s="63"/>
      <c r="C67" s="64"/>
      <c r="D67" s="64"/>
      <c r="E67" s="64"/>
      <c r="F67" s="64"/>
    </row>
    <row r="68" spans="1:6" x14ac:dyDescent="0.3">
      <c r="A68" s="67"/>
      <c r="B68" s="63"/>
      <c r="C68" s="64"/>
      <c r="D68" s="64"/>
      <c r="E68" s="64"/>
      <c r="F68" s="64"/>
    </row>
  </sheetData>
  <pageMargins left="0.7" right="0.7" top="0.75" bottom="0.75" header="0.51180555555555496" footer="0.51180555555555496"/>
  <pageSetup paperSize="9" firstPageNumber="0" orientation="landscape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MK47"/>
  <sheetViews>
    <sheetView topLeftCell="A36" zoomScale="99" zoomScaleNormal="99" workbookViewId="0">
      <selection activeCell="F44" sqref="F44"/>
    </sheetView>
  </sheetViews>
  <sheetFormatPr defaultRowHeight="14.4" x14ac:dyDescent="0.3"/>
  <cols>
    <col min="1" max="2" width="13.5546875" style="85" customWidth="1"/>
    <col min="3" max="3" width="22.44140625" style="85" customWidth="1"/>
    <col min="4" max="4" width="18.44140625" style="85" customWidth="1"/>
    <col min="5" max="5" width="14.21875" style="85" customWidth="1"/>
    <col min="6" max="7" width="10.33203125" style="85" customWidth="1"/>
    <col min="8" max="8" width="13.33203125" style="85" customWidth="1"/>
    <col min="9" max="9" width="10.33203125" style="85" customWidth="1"/>
    <col min="10" max="11" width="12.77734375" style="85" customWidth="1"/>
    <col min="12" max="12" width="13.5546875" style="85" customWidth="1"/>
    <col min="13" max="13" width="11.44140625" style="85"/>
    <col min="14" max="1025" width="13.5546875" style="85" customWidth="1"/>
  </cols>
  <sheetData>
    <row r="1" spans="1:16" ht="27.6" customHeight="1" x14ac:dyDescent="0.3">
      <c r="A1" s="151" t="s">
        <v>82</v>
      </c>
      <c r="B1" s="151"/>
      <c r="C1" s="70">
        <v>656119</v>
      </c>
      <c r="D1" s="86" t="s">
        <v>83</v>
      </c>
    </row>
    <row r="2" spans="1:16" ht="26.4" x14ac:dyDescent="0.3">
      <c r="A2" s="87" t="s">
        <v>73</v>
      </c>
      <c r="B2" s="88" t="s">
        <v>84</v>
      </c>
      <c r="C2" s="88" t="s">
        <v>85</v>
      </c>
      <c r="D2" s="88" t="s">
        <v>75</v>
      </c>
      <c r="E2" s="88" t="s">
        <v>86</v>
      </c>
      <c r="F2" s="88" t="s">
        <v>87</v>
      </c>
      <c r="G2" s="88" t="s">
        <v>88</v>
      </c>
      <c r="H2" s="88" t="s">
        <v>148</v>
      </c>
      <c r="I2" s="88" t="s">
        <v>89</v>
      </c>
      <c r="J2" s="88" t="s">
        <v>90</v>
      </c>
      <c r="K2" s="88" t="s">
        <v>60</v>
      </c>
      <c r="L2" s="88" t="s">
        <v>91</v>
      </c>
      <c r="M2" s="88" t="s">
        <v>52</v>
      </c>
      <c r="N2" s="88" t="s">
        <v>92</v>
      </c>
      <c r="O2" s="88" t="s">
        <v>93</v>
      </c>
      <c r="P2" s="88"/>
    </row>
    <row r="3" spans="1:16" ht="26.4" x14ac:dyDescent="0.3">
      <c r="A3" s="89">
        <v>45018</v>
      </c>
      <c r="B3" s="90">
        <v>100409</v>
      </c>
      <c r="C3" s="91" t="s">
        <v>94</v>
      </c>
      <c r="D3" s="91" t="s">
        <v>95</v>
      </c>
      <c r="E3" s="92"/>
      <c r="F3" s="92"/>
      <c r="G3" s="92"/>
      <c r="H3" s="92"/>
      <c r="I3" s="92"/>
      <c r="J3" s="92"/>
      <c r="K3" s="92"/>
      <c r="L3" s="92"/>
      <c r="M3" s="92">
        <v>1920</v>
      </c>
      <c r="N3" s="93">
        <f t="shared" ref="N3:N19" si="0">SUM(E3:M3)</f>
        <v>1920</v>
      </c>
      <c r="O3" s="92">
        <v>320</v>
      </c>
      <c r="P3" s="92"/>
    </row>
    <row r="4" spans="1:16" x14ac:dyDescent="0.3">
      <c r="A4" s="94">
        <v>45044</v>
      </c>
      <c r="B4" s="90" t="s">
        <v>96</v>
      </c>
      <c r="C4" s="91" t="s">
        <v>97</v>
      </c>
      <c r="D4" s="91" t="s">
        <v>98</v>
      </c>
      <c r="E4" s="92">
        <v>295.52999999999997</v>
      </c>
      <c r="F4" s="92"/>
      <c r="G4" s="92"/>
      <c r="H4" s="92"/>
      <c r="I4" s="92"/>
      <c r="J4" s="92"/>
      <c r="K4" s="92"/>
      <c r="L4" s="92"/>
      <c r="M4" s="92"/>
      <c r="N4" s="93">
        <f t="shared" si="0"/>
        <v>295.52999999999997</v>
      </c>
      <c r="O4" s="95"/>
      <c r="P4" s="92"/>
    </row>
    <row r="5" spans="1:16" x14ac:dyDescent="0.3">
      <c r="A5" s="94">
        <v>45074</v>
      </c>
      <c r="B5" s="96" t="s">
        <v>96</v>
      </c>
      <c r="C5" s="91" t="s">
        <v>97</v>
      </c>
      <c r="D5" s="91" t="s">
        <v>99</v>
      </c>
      <c r="E5" s="92">
        <v>295.52999999999997</v>
      </c>
      <c r="F5" s="92"/>
      <c r="G5" s="92"/>
      <c r="H5" s="92"/>
      <c r="I5" s="92"/>
      <c r="J5" s="92"/>
      <c r="K5" s="92"/>
      <c r="L5" s="92"/>
      <c r="M5" s="92"/>
      <c r="N5" s="93">
        <f t="shared" si="0"/>
        <v>295.52999999999997</v>
      </c>
      <c r="O5" s="95"/>
      <c r="P5" s="92"/>
    </row>
    <row r="6" spans="1:16" x14ac:dyDescent="0.3">
      <c r="A6" s="94">
        <v>45077</v>
      </c>
      <c r="B6" s="96">
        <v>100410</v>
      </c>
      <c r="C6" s="91" t="s">
        <v>100</v>
      </c>
      <c r="D6" s="91" t="s">
        <v>101</v>
      </c>
      <c r="E6" s="92"/>
      <c r="F6" s="92"/>
      <c r="G6" s="92"/>
      <c r="H6" s="92"/>
      <c r="I6" s="92"/>
      <c r="J6" s="92">
        <v>316.49</v>
      </c>
      <c r="K6" s="92"/>
      <c r="L6" s="92"/>
      <c r="M6" s="92"/>
      <c r="N6" s="93">
        <f t="shared" si="0"/>
        <v>316.49</v>
      </c>
      <c r="O6" s="95">
        <v>26</v>
      </c>
      <c r="P6" s="92"/>
    </row>
    <row r="7" spans="1:16" x14ac:dyDescent="0.3">
      <c r="A7" s="94">
        <v>45078</v>
      </c>
      <c r="B7" s="96">
        <v>100412</v>
      </c>
      <c r="C7" s="91" t="s">
        <v>102</v>
      </c>
      <c r="D7" s="91" t="s">
        <v>103</v>
      </c>
      <c r="E7" s="92"/>
      <c r="F7" s="92"/>
      <c r="G7" s="92"/>
      <c r="H7" s="92"/>
      <c r="I7" s="92">
        <v>45</v>
      </c>
      <c r="J7" s="92"/>
      <c r="K7" s="92"/>
      <c r="L7" s="92"/>
      <c r="M7" s="92"/>
      <c r="N7" s="93">
        <f t="shared" si="0"/>
        <v>45</v>
      </c>
      <c r="O7" s="95"/>
      <c r="P7" s="92"/>
    </row>
    <row r="8" spans="1:16" x14ac:dyDescent="0.3">
      <c r="A8" s="94">
        <v>45079</v>
      </c>
      <c r="B8" s="96">
        <v>100411</v>
      </c>
      <c r="C8" s="91" t="s">
        <v>97</v>
      </c>
      <c r="D8" s="91" t="s">
        <v>104</v>
      </c>
      <c r="E8" s="92"/>
      <c r="F8" s="92"/>
      <c r="G8" s="92"/>
      <c r="H8" s="92"/>
      <c r="I8" s="92"/>
      <c r="J8" s="92">
        <v>109.99</v>
      </c>
      <c r="K8" s="92"/>
      <c r="L8" s="92"/>
      <c r="M8" s="92"/>
      <c r="N8" s="93">
        <f t="shared" si="0"/>
        <v>109.99</v>
      </c>
      <c r="O8" s="95"/>
      <c r="P8" s="92"/>
    </row>
    <row r="9" spans="1:16" x14ac:dyDescent="0.3">
      <c r="A9" s="94">
        <v>45079</v>
      </c>
      <c r="B9" s="96">
        <v>100413</v>
      </c>
      <c r="C9" s="91" t="s">
        <v>105</v>
      </c>
      <c r="D9" s="91" t="s">
        <v>88</v>
      </c>
      <c r="E9" s="92"/>
      <c r="F9" s="92"/>
      <c r="G9" s="92">
        <v>250</v>
      </c>
      <c r="H9" s="92"/>
      <c r="I9" s="92"/>
      <c r="J9" s="92"/>
      <c r="K9" s="92"/>
      <c r="L9" s="92"/>
      <c r="M9" s="92"/>
      <c r="N9" s="93">
        <f t="shared" si="0"/>
        <v>250</v>
      </c>
      <c r="O9" s="95"/>
      <c r="P9" s="92"/>
    </row>
    <row r="10" spans="1:16" x14ac:dyDescent="0.3">
      <c r="A10" s="94">
        <v>45086</v>
      </c>
      <c r="B10" s="96">
        <v>100414</v>
      </c>
      <c r="C10" s="91" t="s">
        <v>105</v>
      </c>
      <c r="D10" s="91" t="s">
        <v>88</v>
      </c>
      <c r="E10" s="92"/>
      <c r="F10" s="92"/>
      <c r="G10" s="92">
        <v>150</v>
      </c>
      <c r="H10" s="92"/>
      <c r="I10" s="92"/>
      <c r="J10" s="92"/>
      <c r="K10" s="92"/>
      <c r="L10" s="92"/>
      <c r="M10" s="92"/>
      <c r="N10" s="93">
        <f t="shared" si="0"/>
        <v>150</v>
      </c>
      <c r="O10" s="95"/>
      <c r="P10" s="92"/>
    </row>
    <row r="11" spans="1:16" x14ac:dyDescent="0.3">
      <c r="A11" s="94">
        <v>45104</v>
      </c>
      <c r="B11" s="96">
        <v>100415</v>
      </c>
      <c r="C11" s="91" t="s">
        <v>105</v>
      </c>
      <c r="D11" s="91" t="s">
        <v>88</v>
      </c>
      <c r="E11" s="92"/>
      <c r="F11" s="92"/>
      <c r="G11" s="92">
        <v>150</v>
      </c>
      <c r="H11" s="92"/>
      <c r="I11" s="92"/>
      <c r="J11" s="92"/>
      <c r="K11" s="92"/>
      <c r="L11" s="92"/>
      <c r="M11" s="92"/>
      <c r="N11" s="93">
        <f t="shared" si="0"/>
        <v>150</v>
      </c>
      <c r="O11" s="95"/>
      <c r="P11" s="92"/>
    </row>
    <row r="12" spans="1:16" x14ac:dyDescent="0.3">
      <c r="A12" s="94">
        <v>45105</v>
      </c>
      <c r="B12" s="96" t="s">
        <v>96</v>
      </c>
      <c r="C12" s="91" t="s">
        <v>97</v>
      </c>
      <c r="D12" s="91" t="s">
        <v>106</v>
      </c>
      <c r="E12" s="92">
        <v>295.52999999999997</v>
      </c>
      <c r="F12" s="92"/>
      <c r="G12" s="92"/>
      <c r="H12" s="92"/>
      <c r="I12" s="92"/>
      <c r="J12" s="92"/>
      <c r="K12" s="92"/>
      <c r="L12" s="92"/>
      <c r="M12" s="92"/>
      <c r="N12" s="93">
        <f t="shared" si="0"/>
        <v>295.52999999999997</v>
      </c>
      <c r="O12" s="95"/>
      <c r="P12" s="92"/>
    </row>
    <row r="13" spans="1:16" x14ac:dyDescent="0.3">
      <c r="A13" s="94">
        <v>45113</v>
      </c>
      <c r="B13" s="96">
        <v>100416</v>
      </c>
      <c r="C13" s="91" t="s">
        <v>105</v>
      </c>
      <c r="D13" s="91" t="s">
        <v>88</v>
      </c>
      <c r="E13" s="92"/>
      <c r="F13" s="92"/>
      <c r="G13" s="92">
        <v>150</v>
      </c>
      <c r="H13" s="92"/>
      <c r="I13" s="92"/>
      <c r="J13" s="92"/>
      <c r="K13" s="92"/>
      <c r="L13" s="92"/>
      <c r="M13" s="92"/>
      <c r="N13" s="93">
        <f t="shared" si="0"/>
        <v>150</v>
      </c>
      <c r="O13" s="95"/>
      <c r="P13" s="92"/>
    </row>
    <row r="14" spans="1:16" x14ac:dyDescent="0.3">
      <c r="A14" s="94">
        <v>45131</v>
      </c>
      <c r="B14" s="96">
        <v>100417</v>
      </c>
      <c r="C14" s="91" t="s">
        <v>105</v>
      </c>
      <c r="D14" s="91" t="s">
        <v>88</v>
      </c>
      <c r="E14" s="91"/>
      <c r="F14" s="91"/>
      <c r="G14" s="97">
        <v>150</v>
      </c>
      <c r="H14" s="97"/>
      <c r="I14" s="91"/>
      <c r="J14" s="91"/>
      <c r="K14" s="91"/>
      <c r="L14" s="92"/>
      <c r="M14" s="92"/>
      <c r="N14" s="93">
        <f t="shared" si="0"/>
        <v>150</v>
      </c>
      <c r="O14" s="95"/>
      <c r="P14" s="92"/>
    </row>
    <row r="15" spans="1:16" x14ac:dyDescent="0.3">
      <c r="A15" s="94">
        <v>45135</v>
      </c>
      <c r="B15" s="96" t="s">
        <v>96</v>
      </c>
      <c r="C15" s="91" t="s">
        <v>97</v>
      </c>
      <c r="D15" s="91" t="s">
        <v>107</v>
      </c>
      <c r="E15" s="92">
        <v>295.52999999999997</v>
      </c>
      <c r="F15" s="92"/>
      <c r="G15" s="92"/>
      <c r="H15" s="92"/>
      <c r="I15" s="92"/>
      <c r="J15" s="92"/>
      <c r="K15" s="92"/>
      <c r="L15" s="92"/>
      <c r="M15" s="92"/>
      <c r="N15" s="93">
        <f t="shared" si="0"/>
        <v>295.52999999999997</v>
      </c>
      <c r="O15" s="95"/>
      <c r="P15" s="92"/>
    </row>
    <row r="16" spans="1:16" x14ac:dyDescent="0.3">
      <c r="A16" s="94">
        <v>45167</v>
      </c>
      <c r="B16" s="96" t="s">
        <v>96</v>
      </c>
      <c r="C16" s="91" t="s">
        <v>97</v>
      </c>
      <c r="D16" s="91" t="s">
        <v>108</v>
      </c>
      <c r="E16" s="92">
        <v>295.52999999999997</v>
      </c>
      <c r="F16" s="92"/>
      <c r="G16" s="92"/>
      <c r="H16" s="92"/>
      <c r="I16" s="92"/>
      <c r="J16" s="92"/>
      <c r="K16" s="92"/>
      <c r="L16" s="92"/>
      <c r="M16" s="92"/>
      <c r="N16" s="93">
        <f t="shared" si="0"/>
        <v>295.52999999999997</v>
      </c>
      <c r="O16" s="95"/>
      <c r="P16" s="92"/>
    </row>
    <row r="17" spans="1:16" x14ac:dyDescent="0.3">
      <c r="A17" s="94">
        <v>45181</v>
      </c>
      <c r="B17" s="96">
        <v>100418</v>
      </c>
      <c r="C17" s="91" t="s">
        <v>105</v>
      </c>
      <c r="D17" s="91" t="s">
        <v>88</v>
      </c>
      <c r="E17" s="92"/>
      <c r="F17" s="92"/>
      <c r="G17" s="92">
        <v>150</v>
      </c>
      <c r="H17" s="92"/>
      <c r="I17" s="92"/>
      <c r="J17" s="92"/>
      <c r="K17" s="92"/>
      <c r="L17" s="92"/>
      <c r="M17" s="92"/>
      <c r="N17" s="93">
        <f t="shared" si="0"/>
        <v>150</v>
      </c>
      <c r="O17" s="95"/>
      <c r="P17" s="92"/>
    </row>
    <row r="18" spans="1:16" x14ac:dyDescent="0.3">
      <c r="A18" s="94">
        <v>45181</v>
      </c>
      <c r="B18" s="96">
        <v>100419</v>
      </c>
      <c r="C18" s="91" t="s">
        <v>97</v>
      </c>
      <c r="D18" s="91" t="s">
        <v>88</v>
      </c>
      <c r="E18" s="92"/>
      <c r="F18" s="92"/>
      <c r="G18" s="92">
        <v>300</v>
      </c>
      <c r="H18" s="92"/>
      <c r="I18" s="92"/>
      <c r="J18" s="92"/>
      <c r="K18" s="92"/>
      <c r="L18" s="92"/>
      <c r="M18" s="92"/>
      <c r="N18" s="93">
        <f t="shared" si="0"/>
        <v>300</v>
      </c>
      <c r="O18" s="95"/>
      <c r="P18" s="92"/>
    </row>
    <row r="19" spans="1:16" x14ac:dyDescent="0.3">
      <c r="A19" s="94">
        <v>45188</v>
      </c>
      <c r="B19" s="96">
        <v>100420</v>
      </c>
      <c r="C19" s="91" t="s">
        <v>105</v>
      </c>
      <c r="D19" s="91" t="s">
        <v>88</v>
      </c>
      <c r="E19" s="92"/>
      <c r="F19" s="92"/>
      <c r="G19" s="92">
        <v>150</v>
      </c>
      <c r="H19" s="92"/>
      <c r="I19" s="92"/>
      <c r="J19" s="92"/>
      <c r="K19" s="92"/>
      <c r="L19" s="92"/>
      <c r="M19" s="92"/>
      <c r="N19" s="93">
        <f t="shared" si="0"/>
        <v>150</v>
      </c>
      <c r="O19" s="95"/>
      <c r="P19" s="92"/>
    </row>
    <row r="20" spans="1:16" x14ac:dyDescent="0.3">
      <c r="A20" s="94">
        <v>45197</v>
      </c>
      <c r="B20" s="96" t="s">
        <v>96</v>
      </c>
      <c r="C20" s="91" t="s">
        <v>97</v>
      </c>
      <c r="D20" s="91" t="s">
        <v>109</v>
      </c>
      <c r="E20" s="92">
        <v>295.52999999999997</v>
      </c>
      <c r="F20" s="92"/>
      <c r="G20" s="92"/>
      <c r="H20" s="92"/>
      <c r="I20" s="92"/>
      <c r="J20" s="92"/>
      <c r="K20" s="92"/>
      <c r="L20" s="92"/>
      <c r="M20" s="92"/>
      <c r="N20" s="93">
        <v>295.52999999999997</v>
      </c>
      <c r="O20" s="95"/>
      <c r="P20" s="92"/>
    </row>
    <row r="21" spans="1:16" x14ac:dyDescent="0.3">
      <c r="A21" s="94">
        <v>45203</v>
      </c>
      <c r="B21" s="96">
        <v>100421</v>
      </c>
      <c r="C21" s="91" t="s">
        <v>105</v>
      </c>
      <c r="D21" s="91" t="s">
        <v>88</v>
      </c>
      <c r="E21" s="98"/>
      <c r="F21" s="92"/>
      <c r="G21" s="92">
        <v>150</v>
      </c>
      <c r="H21" s="92"/>
      <c r="I21" s="92"/>
      <c r="J21" s="92"/>
      <c r="K21" s="92"/>
      <c r="L21" s="92"/>
      <c r="M21" s="92"/>
      <c r="N21" s="93">
        <f>SUM(E21:M21)</f>
        <v>150</v>
      </c>
      <c r="O21" s="95"/>
      <c r="P21" s="92"/>
    </row>
    <row r="22" spans="1:16" x14ac:dyDescent="0.3">
      <c r="A22" s="94">
        <v>45208</v>
      </c>
      <c r="B22" s="96">
        <v>100422</v>
      </c>
      <c r="C22" s="91" t="s">
        <v>105</v>
      </c>
      <c r="D22" s="91" t="s">
        <v>88</v>
      </c>
      <c r="E22" s="92"/>
      <c r="F22" s="92"/>
      <c r="G22" s="92">
        <v>150</v>
      </c>
      <c r="H22" s="92"/>
      <c r="I22" s="92"/>
      <c r="J22" s="92"/>
      <c r="K22" s="92"/>
      <c r="L22" s="92"/>
      <c r="M22" s="92"/>
      <c r="N22" s="93">
        <f>SUM(E22:M22)</f>
        <v>150</v>
      </c>
      <c r="O22" s="95"/>
      <c r="P22" s="92"/>
    </row>
    <row r="23" spans="1:16" x14ac:dyDescent="0.3">
      <c r="A23" s="94">
        <v>45224</v>
      </c>
      <c r="B23" s="96" t="s">
        <v>96</v>
      </c>
      <c r="C23" s="91" t="s">
        <v>110</v>
      </c>
      <c r="D23" s="91" t="s">
        <v>101</v>
      </c>
      <c r="E23" s="92"/>
      <c r="F23" s="92"/>
      <c r="G23" s="92"/>
      <c r="H23" s="92"/>
      <c r="I23" s="92"/>
      <c r="J23" s="92">
        <v>45</v>
      </c>
      <c r="K23" s="92"/>
      <c r="L23" s="92"/>
      <c r="M23" s="92"/>
      <c r="N23" s="93">
        <v>45</v>
      </c>
      <c r="O23" s="95"/>
      <c r="P23" s="92"/>
    </row>
    <row r="24" spans="1:16" x14ac:dyDescent="0.3">
      <c r="A24" s="94">
        <v>45227</v>
      </c>
      <c r="B24" s="96" t="s">
        <v>96</v>
      </c>
      <c r="C24" s="91" t="s">
        <v>97</v>
      </c>
      <c r="D24" s="91" t="s">
        <v>111</v>
      </c>
      <c r="E24" s="92">
        <v>295.52999999999997</v>
      </c>
      <c r="F24" s="92"/>
      <c r="G24" s="92"/>
      <c r="H24" s="92"/>
      <c r="I24" s="92"/>
      <c r="J24" s="92"/>
      <c r="K24" s="92"/>
      <c r="L24" s="92"/>
      <c r="M24" s="92"/>
      <c r="N24" s="93">
        <f>SUM(E24:M24)</f>
        <v>295.52999999999997</v>
      </c>
      <c r="O24" s="95"/>
      <c r="P24" s="92"/>
    </row>
    <row r="25" spans="1:16" x14ac:dyDescent="0.3">
      <c r="A25" s="94">
        <v>45229</v>
      </c>
      <c r="B25" s="96">
        <v>100423</v>
      </c>
      <c r="C25" s="91" t="s">
        <v>105</v>
      </c>
      <c r="D25" s="91" t="s">
        <v>88</v>
      </c>
      <c r="E25" s="92"/>
      <c r="F25" s="92"/>
      <c r="G25" s="92">
        <v>150</v>
      </c>
      <c r="H25" s="92"/>
      <c r="I25" s="92"/>
      <c r="J25" s="92"/>
      <c r="K25" s="92"/>
      <c r="L25" s="92"/>
      <c r="M25" s="92"/>
      <c r="N25" s="93">
        <f>SUM(E25:M25)</f>
        <v>150</v>
      </c>
      <c r="O25" s="95"/>
      <c r="P25" s="92"/>
    </row>
    <row r="26" spans="1:16" x14ac:dyDescent="0.3">
      <c r="A26" s="99">
        <v>45229</v>
      </c>
      <c r="B26" s="100">
        <v>100425</v>
      </c>
      <c r="C26" s="91" t="s">
        <v>112</v>
      </c>
      <c r="D26" s="101" t="s">
        <v>113</v>
      </c>
      <c r="E26" s="102"/>
      <c r="F26" s="92">
        <v>257.60000000000002</v>
      </c>
      <c r="G26" s="92"/>
      <c r="H26" s="92"/>
      <c r="I26" s="92"/>
      <c r="J26" s="92"/>
      <c r="K26" s="92"/>
      <c r="L26" s="92"/>
      <c r="M26" s="92"/>
      <c r="N26" s="93">
        <f>SUM(E26:M26)</f>
        <v>257.60000000000002</v>
      </c>
      <c r="O26" s="95"/>
      <c r="P26" s="92"/>
    </row>
    <row r="27" spans="1:16" x14ac:dyDescent="0.3">
      <c r="A27" s="99">
        <v>45251</v>
      </c>
      <c r="B27" s="100">
        <v>100426</v>
      </c>
      <c r="C27" s="91" t="s">
        <v>114</v>
      </c>
      <c r="D27" s="101" t="s">
        <v>115</v>
      </c>
      <c r="E27" s="102"/>
      <c r="F27" s="92">
        <v>30.67</v>
      </c>
      <c r="G27" s="92"/>
      <c r="H27" s="92"/>
      <c r="I27" s="92"/>
      <c r="J27" s="92"/>
      <c r="K27" s="92"/>
      <c r="L27" s="92"/>
      <c r="M27" s="92"/>
      <c r="N27" s="93">
        <f>SUM(E27:M27)</f>
        <v>30.67</v>
      </c>
      <c r="O27" s="95"/>
      <c r="P27" s="92"/>
    </row>
    <row r="28" spans="1:16" x14ac:dyDescent="0.3">
      <c r="A28" s="99">
        <v>45253</v>
      </c>
      <c r="B28" s="100">
        <v>100424</v>
      </c>
      <c r="C28" s="91" t="s">
        <v>105</v>
      </c>
      <c r="D28" s="101" t="s">
        <v>88</v>
      </c>
      <c r="E28" s="102"/>
      <c r="F28" s="92"/>
      <c r="G28" s="92">
        <v>150</v>
      </c>
      <c r="H28" s="92"/>
      <c r="I28" s="92"/>
      <c r="J28" s="92"/>
      <c r="K28" s="92"/>
      <c r="L28" s="92"/>
      <c r="M28" s="92"/>
      <c r="N28" s="93">
        <v>150</v>
      </c>
      <c r="O28" s="95"/>
      <c r="P28" s="92"/>
    </row>
    <row r="29" spans="1:16" x14ac:dyDescent="0.3">
      <c r="A29" s="99">
        <v>45253</v>
      </c>
      <c r="B29" s="100">
        <v>100427</v>
      </c>
      <c r="C29" s="91" t="s">
        <v>97</v>
      </c>
      <c r="D29" s="101" t="s">
        <v>116</v>
      </c>
      <c r="E29" s="102">
        <v>191.68</v>
      </c>
      <c r="F29" s="92"/>
      <c r="G29" s="92"/>
      <c r="H29" s="92"/>
      <c r="I29" s="92"/>
      <c r="J29" s="92"/>
      <c r="K29" s="92"/>
      <c r="L29" s="92"/>
      <c r="M29" s="92"/>
      <c r="N29" s="93">
        <f t="shared" ref="N29:N34" si="1">SUM(E29:M29)</f>
        <v>191.68</v>
      </c>
      <c r="O29" s="95"/>
      <c r="P29" s="92"/>
    </row>
    <row r="30" spans="1:16" x14ac:dyDescent="0.3">
      <c r="A30" s="94">
        <v>45253</v>
      </c>
      <c r="B30" s="96">
        <v>100428</v>
      </c>
      <c r="C30" s="91" t="s">
        <v>97</v>
      </c>
      <c r="D30" s="101" t="s">
        <v>116</v>
      </c>
      <c r="E30" s="92">
        <v>306.64</v>
      </c>
      <c r="F30" s="92"/>
      <c r="G30" s="92"/>
      <c r="H30" s="92"/>
      <c r="I30" s="92"/>
      <c r="J30" s="92"/>
      <c r="K30" s="92"/>
      <c r="L30" s="92"/>
      <c r="M30" s="92"/>
      <c r="N30" s="93">
        <f t="shared" si="1"/>
        <v>306.64</v>
      </c>
      <c r="O30" s="95"/>
      <c r="P30" s="92"/>
    </row>
    <row r="31" spans="1:16" x14ac:dyDescent="0.3">
      <c r="A31" s="94">
        <v>45258</v>
      </c>
      <c r="B31" s="96" t="s">
        <v>96</v>
      </c>
      <c r="C31" s="91" t="s">
        <v>97</v>
      </c>
      <c r="D31" s="101" t="s">
        <v>141</v>
      </c>
      <c r="E31" s="92">
        <v>295.52999999999997</v>
      </c>
      <c r="F31" s="92"/>
      <c r="G31" s="92"/>
      <c r="H31" s="92"/>
      <c r="I31" s="92"/>
      <c r="J31" s="92"/>
      <c r="K31" s="92"/>
      <c r="L31" s="92"/>
      <c r="M31" s="92"/>
      <c r="N31" s="93">
        <f t="shared" si="1"/>
        <v>295.52999999999997</v>
      </c>
      <c r="O31" s="95"/>
      <c r="P31" s="92"/>
    </row>
    <row r="32" spans="1:16" x14ac:dyDescent="0.3">
      <c r="A32" s="94">
        <v>45288</v>
      </c>
      <c r="B32" s="96" t="s">
        <v>96</v>
      </c>
      <c r="C32" s="91" t="s">
        <v>97</v>
      </c>
      <c r="D32" s="101" t="s">
        <v>142</v>
      </c>
      <c r="E32" s="102">
        <v>295.52999999999997</v>
      </c>
      <c r="F32" s="92"/>
      <c r="G32" s="92"/>
      <c r="H32" s="92"/>
      <c r="I32" s="92"/>
      <c r="J32" s="92"/>
      <c r="K32" s="92"/>
      <c r="L32" s="92"/>
      <c r="M32" s="92"/>
      <c r="N32" s="93">
        <f t="shared" si="1"/>
        <v>295.52999999999997</v>
      </c>
      <c r="O32" s="95"/>
      <c r="P32" s="92"/>
    </row>
    <row r="33" spans="1:16" x14ac:dyDescent="0.3">
      <c r="A33" s="94">
        <v>45319</v>
      </c>
      <c r="B33" s="96" t="s">
        <v>96</v>
      </c>
      <c r="C33" s="91" t="s">
        <v>97</v>
      </c>
      <c r="D33" s="101" t="s">
        <v>143</v>
      </c>
      <c r="E33" s="92">
        <v>295.52999999999997</v>
      </c>
      <c r="F33" s="92"/>
      <c r="G33" s="92"/>
      <c r="H33" s="92"/>
      <c r="I33" s="92"/>
      <c r="J33" s="92"/>
      <c r="K33" s="92"/>
      <c r="L33" s="92"/>
      <c r="M33" s="92"/>
      <c r="N33" s="93">
        <f t="shared" si="1"/>
        <v>295.52999999999997</v>
      </c>
      <c r="O33" s="95"/>
      <c r="P33" s="92"/>
    </row>
    <row r="34" spans="1:16" x14ac:dyDescent="0.3">
      <c r="A34" s="94">
        <v>45350</v>
      </c>
      <c r="B34" s="96" t="s">
        <v>96</v>
      </c>
      <c r="C34" s="91" t="s">
        <v>97</v>
      </c>
      <c r="D34" s="91" t="s">
        <v>144</v>
      </c>
      <c r="E34" s="91">
        <v>295.52999999999997</v>
      </c>
      <c r="F34" s="101"/>
      <c r="G34" s="101"/>
      <c r="H34" s="101"/>
      <c r="I34" s="101"/>
      <c r="J34" s="101"/>
      <c r="K34" s="101"/>
      <c r="L34" s="91"/>
      <c r="M34" s="92"/>
      <c r="N34" s="93">
        <f t="shared" si="1"/>
        <v>295.52999999999997</v>
      </c>
      <c r="O34" s="95"/>
      <c r="P34" s="92"/>
    </row>
    <row r="35" spans="1:16" x14ac:dyDescent="0.3">
      <c r="A35" s="94">
        <v>45358</v>
      </c>
      <c r="B35" s="96" t="s">
        <v>96</v>
      </c>
      <c r="C35" s="91" t="s">
        <v>149</v>
      </c>
      <c r="D35" s="91" t="s">
        <v>101</v>
      </c>
      <c r="E35" s="91"/>
      <c r="F35" s="101"/>
      <c r="G35" s="101"/>
      <c r="H35" s="101"/>
      <c r="I35" s="101"/>
      <c r="J35" s="101">
        <v>35</v>
      </c>
      <c r="K35" s="101"/>
      <c r="L35" s="91"/>
      <c r="M35" s="92"/>
      <c r="N35" s="93">
        <v>35</v>
      </c>
      <c r="O35" s="95"/>
      <c r="P35" s="92"/>
    </row>
    <row r="36" spans="1:16" x14ac:dyDescent="0.3">
      <c r="A36" s="94">
        <v>45364</v>
      </c>
      <c r="B36" s="96">
        <v>100430</v>
      </c>
      <c r="C36" s="91" t="s">
        <v>146</v>
      </c>
      <c r="D36" s="91" t="s">
        <v>147</v>
      </c>
      <c r="E36" s="91"/>
      <c r="F36" s="101"/>
      <c r="G36" s="101"/>
      <c r="H36" s="101"/>
      <c r="I36" s="101"/>
      <c r="J36" s="101"/>
      <c r="K36" s="101"/>
      <c r="L36" s="97">
        <v>632</v>
      </c>
      <c r="M36" s="92"/>
      <c r="N36" s="93">
        <v>632</v>
      </c>
      <c r="O36" s="95"/>
      <c r="P36" s="92"/>
    </row>
    <row r="37" spans="1:16" x14ac:dyDescent="0.3">
      <c r="A37" s="94">
        <v>45379</v>
      </c>
      <c r="B37" s="96" t="s">
        <v>96</v>
      </c>
      <c r="C37" s="91" t="s">
        <v>97</v>
      </c>
      <c r="D37" s="91" t="s">
        <v>145</v>
      </c>
      <c r="E37" s="103">
        <v>295.52999999999997</v>
      </c>
      <c r="F37" s="103"/>
      <c r="G37" s="103"/>
      <c r="H37" s="103"/>
      <c r="I37" s="103"/>
      <c r="J37" s="103"/>
      <c r="K37" s="103"/>
      <c r="L37" s="103"/>
      <c r="M37" s="104"/>
      <c r="N37" s="93">
        <f t="shared" ref="N37:N42" si="2">SUM(E37:M37)</f>
        <v>295.52999999999997</v>
      </c>
      <c r="O37" s="105"/>
      <c r="P37" s="104"/>
    </row>
    <row r="38" spans="1:16" x14ac:dyDescent="0.3">
      <c r="A38" s="94"/>
      <c r="B38" s="96"/>
      <c r="C38" s="91"/>
      <c r="D38" s="91"/>
      <c r="E38" s="103"/>
      <c r="F38" s="103"/>
      <c r="G38" s="103"/>
      <c r="H38" s="103"/>
      <c r="I38" s="103"/>
      <c r="J38" s="103"/>
      <c r="K38" s="103"/>
      <c r="L38" s="103"/>
      <c r="M38" s="104"/>
      <c r="N38" s="93">
        <f t="shared" si="2"/>
        <v>0</v>
      </c>
      <c r="O38" s="105"/>
      <c r="P38" s="104"/>
    </row>
    <row r="39" spans="1:16" x14ac:dyDescent="0.3">
      <c r="A39" s="94"/>
      <c r="B39" s="96"/>
      <c r="C39" s="91"/>
      <c r="D39" s="91"/>
      <c r="E39" s="103"/>
      <c r="F39" s="103"/>
      <c r="G39" s="103"/>
      <c r="H39" s="103"/>
      <c r="I39" s="103"/>
      <c r="J39" s="103"/>
      <c r="K39" s="103"/>
      <c r="L39" s="103"/>
      <c r="M39" s="104"/>
      <c r="N39" s="93">
        <f t="shared" si="2"/>
        <v>0</v>
      </c>
      <c r="O39" s="105"/>
      <c r="P39" s="104"/>
    </row>
    <row r="40" spans="1:16" x14ac:dyDescent="0.3">
      <c r="A40" s="94"/>
      <c r="B40" s="96"/>
      <c r="C40" s="91"/>
      <c r="D40" s="91"/>
      <c r="E40" s="103"/>
      <c r="F40" s="103"/>
      <c r="G40" s="103"/>
      <c r="H40" s="103"/>
      <c r="I40" s="103"/>
      <c r="J40" s="103"/>
      <c r="K40" s="103"/>
      <c r="L40" s="103"/>
      <c r="M40" s="104"/>
      <c r="N40" s="93">
        <f t="shared" si="2"/>
        <v>0</v>
      </c>
      <c r="O40" s="105"/>
      <c r="P40" s="104"/>
    </row>
    <row r="41" spans="1:16" x14ac:dyDescent="0.3">
      <c r="A41" s="94"/>
      <c r="B41" s="96"/>
      <c r="C41" s="91"/>
      <c r="D41" s="91"/>
      <c r="E41" s="103"/>
      <c r="F41" s="103"/>
      <c r="G41" s="103"/>
      <c r="H41" s="103"/>
      <c r="I41" s="103"/>
      <c r="J41" s="103"/>
      <c r="K41" s="103"/>
      <c r="L41" s="103"/>
      <c r="M41" s="104"/>
      <c r="N41" s="93">
        <f t="shared" si="2"/>
        <v>0</v>
      </c>
      <c r="O41" s="105"/>
      <c r="P41" s="104"/>
    </row>
    <row r="42" spans="1:16" x14ac:dyDescent="0.3">
      <c r="A42" s="94"/>
      <c r="B42" s="96"/>
      <c r="C42" s="91"/>
      <c r="D42" s="91"/>
      <c r="E42" s="103"/>
      <c r="F42" s="103"/>
      <c r="G42" s="103"/>
      <c r="H42" s="103"/>
      <c r="I42" s="103"/>
      <c r="J42" s="103"/>
      <c r="K42" s="103"/>
      <c r="L42" s="103"/>
      <c r="M42" s="104"/>
      <c r="N42" s="93">
        <f t="shared" si="2"/>
        <v>0</v>
      </c>
      <c r="O42" s="92"/>
      <c r="P42" s="104"/>
    </row>
    <row r="43" spans="1:16" x14ac:dyDescent="0.3">
      <c r="A43" s="106"/>
      <c r="B43" s="107"/>
      <c r="C43" s="108"/>
      <c r="D43" s="108"/>
      <c r="E43" s="109"/>
      <c r="F43" s="109"/>
      <c r="G43" s="109"/>
      <c r="H43" s="109"/>
      <c r="I43" s="109"/>
      <c r="J43" s="109"/>
      <c r="K43" s="109"/>
      <c r="L43" s="109"/>
      <c r="M43" s="110"/>
      <c r="N43" s="110"/>
      <c r="O43" s="111"/>
      <c r="P43" s="110"/>
    </row>
    <row r="44" spans="1:16" x14ac:dyDescent="0.3">
      <c r="A44" s="106"/>
      <c r="B44" s="107"/>
      <c r="C44" s="108"/>
      <c r="D44" s="108"/>
      <c r="E44" s="109"/>
      <c r="F44" s="109"/>
      <c r="G44" s="109"/>
      <c r="H44" s="109"/>
      <c r="I44" s="109"/>
      <c r="J44" s="109"/>
      <c r="K44" s="109"/>
      <c r="L44" s="109"/>
      <c r="M44" s="110"/>
      <c r="N44" s="110"/>
      <c r="O44" s="111"/>
      <c r="P44" s="110"/>
    </row>
    <row r="45" spans="1:16" x14ac:dyDescent="0.3">
      <c r="A45" s="106"/>
      <c r="B45" s="107"/>
      <c r="C45" s="108"/>
      <c r="D45" s="108"/>
      <c r="E45" s="112"/>
      <c r="F45" s="112"/>
      <c r="G45" s="112"/>
      <c r="H45" s="112"/>
      <c r="I45" s="112"/>
      <c r="J45" s="112"/>
      <c r="K45" s="112"/>
      <c r="L45" s="112"/>
      <c r="M45" s="112"/>
      <c r="N45" s="113"/>
      <c r="O45" s="113"/>
      <c r="P45" s="112"/>
    </row>
    <row r="46" spans="1:16" x14ac:dyDescent="0.3">
      <c r="A46" s="114"/>
      <c r="B46" s="115"/>
      <c r="C46" s="108"/>
      <c r="D46" s="108"/>
      <c r="E46" s="116">
        <f>SUM(E3:E45)</f>
        <v>4044.6799999999985</v>
      </c>
      <c r="F46" s="116">
        <f>SUM(F4:F45)</f>
        <v>288.27000000000004</v>
      </c>
      <c r="G46" s="116">
        <f t="shared" ref="G46:O46" si="3">SUM(G3:G45)</f>
        <v>2050</v>
      </c>
      <c r="H46" s="116">
        <f>SUM(H3:H45)</f>
        <v>0</v>
      </c>
      <c r="I46" s="116">
        <f t="shared" si="3"/>
        <v>45</v>
      </c>
      <c r="J46" s="116">
        <f t="shared" si="3"/>
        <v>506.48</v>
      </c>
      <c r="K46" s="116">
        <f t="shared" si="3"/>
        <v>0</v>
      </c>
      <c r="L46" s="116">
        <f>SUM(L36:L45)</f>
        <v>632</v>
      </c>
      <c r="M46" s="116">
        <f t="shared" si="3"/>
        <v>1920</v>
      </c>
      <c r="N46" s="116">
        <f t="shared" si="3"/>
        <v>9486.43</v>
      </c>
      <c r="O46" s="116">
        <f t="shared" si="3"/>
        <v>346</v>
      </c>
      <c r="P46" s="116">
        <f>SUM(P3:P42)</f>
        <v>0</v>
      </c>
    </row>
    <row r="47" spans="1:16" x14ac:dyDescent="0.3">
      <c r="A47" s="114"/>
      <c r="B47" s="115"/>
      <c r="C47" s="108"/>
      <c r="D47" s="108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</row>
  </sheetData>
  <mergeCells count="1">
    <mergeCell ref="A1:B1"/>
  </mergeCells>
  <pageMargins left="0.7" right="0.7" top="0.75" bottom="0.75" header="0.51180555555555496" footer="0.51180555555555496"/>
  <pageSetup paperSize="9" firstPageNumber="0"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2:N32"/>
  <sheetViews>
    <sheetView zoomScaleNormal="100" workbookViewId="0">
      <selection activeCell="I23" sqref="I23"/>
    </sheetView>
  </sheetViews>
  <sheetFormatPr defaultRowHeight="14.4" x14ac:dyDescent="0.3"/>
  <cols>
    <col min="1" max="1" width="8.44140625" customWidth="1"/>
    <col min="2" max="2" width="24.88671875" customWidth="1"/>
    <col min="3" max="3" width="8.44140625" customWidth="1"/>
    <col min="4" max="4" width="9.33203125" style="117" customWidth="1"/>
    <col min="5" max="6" width="8.44140625" customWidth="1"/>
    <col min="7" max="7" width="26.88671875" customWidth="1"/>
    <col min="8" max="8" width="10.109375" customWidth="1"/>
    <col min="9" max="9" width="10.33203125" customWidth="1"/>
    <col min="10" max="10" width="10.5546875" customWidth="1"/>
    <col min="11" max="1025" width="8.44140625" customWidth="1"/>
  </cols>
  <sheetData>
    <row r="2" spans="2:14" x14ac:dyDescent="0.3">
      <c r="B2" s="118" t="s">
        <v>117</v>
      </c>
      <c r="C2" s="119"/>
      <c r="D2" s="120"/>
      <c r="G2" s="118" t="s">
        <v>118</v>
      </c>
      <c r="H2" s="121"/>
      <c r="I2" s="122"/>
      <c r="N2" s="123"/>
    </row>
    <row r="3" spans="2:14" x14ac:dyDescent="0.3">
      <c r="B3" s="124" t="s">
        <v>119</v>
      </c>
      <c r="D3" s="125">
        <v>4080</v>
      </c>
      <c r="G3" s="124" t="s">
        <v>120</v>
      </c>
      <c r="I3" s="126">
        <v>500</v>
      </c>
      <c r="N3" s="123"/>
    </row>
    <row r="4" spans="2:14" x14ac:dyDescent="0.3">
      <c r="B4" s="124" t="s">
        <v>60</v>
      </c>
      <c r="D4" s="126">
        <v>459.41</v>
      </c>
      <c r="G4" s="124" t="s">
        <v>121</v>
      </c>
      <c r="I4" s="126">
        <v>100</v>
      </c>
      <c r="N4" s="123"/>
    </row>
    <row r="5" spans="2:14" x14ac:dyDescent="0.3">
      <c r="B5" s="124" t="s">
        <v>61</v>
      </c>
      <c r="D5" s="125">
        <v>200</v>
      </c>
      <c r="G5" s="124" t="s">
        <v>122</v>
      </c>
      <c r="I5" s="126">
        <v>160</v>
      </c>
      <c r="N5" s="123"/>
    </row>
    <row r="6" spans="2:14" x14ac:dyDescent="0.3">
      <c r="B6" s="124" t="s">
        <v>123</v>
      </c>
      <c r="D6" s="126">
        <v>500</v>
      </c>
      <c r="G6" s="124" t="s">
        <v>124</v>
      </c>
      <c r="I6" s="126">
        <v>35</v>
      </c>
      <c r="N6" s="123"/>
    </row>
    <row r="7" spans="2:14" x14ac:dyDescent="0.3">
      <c r="B7" s="124" t="s">
        <v>125</v>
      </c>
      <c r="D7" s="126">
        <v>350.84</v>
      </c>
      <c r="G7" s="124" t="s">
        <v>126</v>
      </c>
      <c r="I7" s="126">
        <v>300</v>
      </c>
    </row>
    <row r="8" spans="2:14" x14ac:dyDescent="0.3">
      <c r="B8" s="124" t="s">
        <v>127</v>
      </c>
      <c r="D8" s="126">
        <v>250</v>
      </c>
      <c r="G8" s="124" t="s">
        <v>95</v>
      </c>
      <c r="I8" s="126">
        <v>2600</v>
      </c>
    </row>
    <row r="9" spans="2:14" x14ac:dyDescent="0.3">
      <c r="B9" s="124" t="s">
        <v>65</v>
      </c>
      <c r="D9" s="125">
        <v>775</v>
      </c>
      <c r="G9" s="124"/>
      <c r="I9" s="126"/>
    </row>
    <row r="10" spans="2:14" x14ac:dyDescent="0.3">
      <c r="B10" s="124" t="s">
        <v>66</v>
      </c>
      <c r="D10" s="126">
        <v>5</v>
      </c>
      <c r="G10" s="124" t="s">
        <v>128</v>
      </c>
      <c r="I10" s="126"/>
    </row>
    <row r="11" spans="2:14" x14ac:dyDescent="0.3">
      <c r="B11" s="124" t="s">
        <v>67</v>
      </c>
      <c r="D11" s="126">
        <v>5</v>
      </c>
      <c r="G11" s="124" t="s">
        <v>129</v>
      </c>
      <c r="I11" s="127">
        <v>3251.36</v>
      </c>
    </row>
    <row r="12" spans="2:14" x14ac:dyDescent="0.3">
      <c r="B12" s="124"/>
      <c r="D12" s="128"/>
      <c r="G12" s="124" t="s">
        <v>130</v>
      </c>
      <c r="I12" s="126">
        <v>37.32</v>
      </c>
    </row>
    <row r="13" spans="2:14" x14ac:dyDescent="0.3">
      <c r="B13" s="124"/>
      <c r="D13" s="128"/>
      <c r="G13" s="124"/>
      <c r="I13" s="126"/>
    </row>
    <row r="14" spans="2:14" x14ac:dyDescent="0.3">
      <c r="B14" s="124"/>
      <c r="D14" s="128"/>
      <c r="G14" s="124"/>
      <c r="I14" s="129"/>
    </row>
    <row r="15" spans="2:14" x14ac:dyDescent="0.3">
      <c r="B15" s="124"/>
      <c r="D15" s="128"/>
      <c r="G15" s="124"/>
      <c r="I15" s="129"/>
    </row>
    <row r="16" spans="2:14" x14ac:dyDescent="0.3">
      <c r="B16" s="130" t="s">
        <v>14</v>
      </c>
      <c r="D16" s="131">
        <v>6625.25</v>
      </c>
      <c r="G16" s="130" t="s">
        <v>14</v>
      </c>
      <c r="I16" s="132">
        <v>6983.68</v>
      </c>
    </row>
    <row r="17" spans="2:10" x14ac:dyDescent="0.3">
      <c r="B17" s="124"/>
      <c r="D17" s="128"/>
      <c r="G17" s="124"/>
      <c r="I17" s="129"/>
    </row>
    <row r="18" spans="2:10" x14ac:dyDescent="0.3">
      <c r="B18" s="124"/>
      <c r="D18" s="128"/>
      <c r="G18" s="124"/>
      <c r="H18" s="48"/>
      <c r="I18" s="127"/>
      <c r="J18" s="117"/>
    </row>
    <row r="19" spans="2:10" x14ac:dyDescent="0.3">
      <c r="B19" s="133"/>
      <c r="C19" s="134"/>
      <c r="D19" s="135"/>
      <c r="G19" s="136"/>
      <c r="H19" s="137"/>
      <c r="I19" s="135"/>
    </row>
    <row r="20" spans="2:10" x14ac:dyDescent="0.3">
      <c r="G20" s="117"/>
      <c r="H20" s="117"/>
    </row>
    <row r="21" spans="2:10" x14ac:dyDescent="0.3">
      <c r="G21" s="117"/>
      <c r="H21" s="117"/>
    </row>
    <row r="22" spans="2:10" x14ac:dyDescent="0.3">
      <c r="B22" s="118"/>
      <c r="C22" s="119"/>
      <c r="D22" s="122"/>
      <c r="G22" s="118"/>
      <c r="H22" s="119"/>
      <c r="I22" s="122"/>
    </row>
    <row r="23" spans="2:10" x14ac:dyDescent="0.3">
      <c r="B23" s="124"/>
      <c r="D23" s="126"/>
      <c r="G23" s="124"/>
      <c r="I23" s="126"/>
    </row>
    <row r="24" spans="2:10" x14ac:dyDescent="0.3">
      <c r="B24" s="124"/>
      <c r="D24" s="127"/>
      <c r="G24" s="124"/>
      <c r="I24" s="129"/>
    </row>
    <row r="25" spans="2:10" x14ac:dyDescent="0.3">
      <c r="B25" s="138"/>
      <c r="D25" s="129"/>
      <c r="G25" s="130"/>
      <c r="I25" s="129"/>
    </row>
    <row r="26" spans="2:10" x14ac:dyDescent="0.3">
      <c r="B26" s="139"/>
      <c r="D26" s="129"/>
      <c r="G26" s="139"/>
      <c r="I26" s="127"/>
    </row>
    <row r="27" spans="2:10" x14ac:dyDescent="0.3">
      <c r="B27" s="139"/>
      <c r="D27" s="127"/>
      <c r="G27" s="140"/>
      <c r="I27" s="129"/>
    </row>
    <row r="28" spans="2:10" x14ac:dyDescent="0.3">
      <c r="B28" s="124"/>
      <c r="D28" s="129"/>
      <c r="G28" s="139"/>
      <c r="I28" s="129"/>
    </row>
    <row r="29" spans="2:10" x14ac:dyDescent="0.3">
      <c r="B29" s="124"/>
      <c r="D29" s="129"/>
      <c r="G29" s="139"/>
      <c r="I29" s="129"/>
    </row>
    <row r="30" spans="2:10" x14ac:dyDescent="0.3">
      <c r="B30" s="124"/>
      <c r="D30" s="128"/>
      <c r="G30" s="139"/>
      <c r="I30" s="129"/>
    </row>
    <row r="31" spans="2:10" x14ac:dyDescent="0.3">
      <c r="B31" s="124"/>
      <c r="D31" s="128"/>
      <c r="G31" s="124"/>
      <c r="I31" s="129"/>
    </row>
    <row r="32" spans="2:10" x14ac:dyDescent="0.3">
      <c r="B32" s="133"/>
      <c r="C32" s="134"/>
      <c r="D32" s="141"/>
      <c r="G32" s="133"/>
      <c r="H32" s="134"/>
      <c r="I32" s="141"/>
    </row>
  </sheetData>
  <pageMargins left="0.7" right="0.7" top="0.75" bottom="0.75" header="0.51180555555555496" footer="0.51180555555555496"/>
  <pageSetup paperSize="9" firstPageNumber="0" fitToHeight="0" orientation="landscape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47"/>
  <sheetViews>
    <sheetView tabSelected="1" topLeftCell="A6" zoomScaleNormal="100" workbookViewId="0">
      <selection activeCell="H26" sqref="H26"/>
    </sheetView>
  </sheetViews>
  <sheetFormatPr defaultRowHeight="14.4" x14ac:dyDescent="0.3"/>
  <cols>
    <col min="1" max="1" width="21.109375" customWidth="1"/>
    <col min="2" max="2" width="3.6640625" customWidth="1"/>
    <col min="3" max="3" width="9" customWidth="1"/>
    <col min="4" max="4" width="5.6640625" customWidth="1"/>
    <col min="5" max="5" width="8.44140625" customWidth="1"/>
    <col min="6" max="6" width="10.5546875" customWidth="1"/>
    <col min="7" max="9" width="8.44140625" customWidth="1"/>
    <col min="10" max="10" width="12" customWidth="1"/>
    <col min="11" max="1025" width="8.44140625" customWidth="1"/>
  </cols>
  <sheetData>
    <row r="1" spans="1:12" x14ac:dyDescent="0.3">
      <c r="A1" s="61" t="s">
        <v>131</v>
      </c>
    </row>
    <row r="2" spans="1:12" x14ac:dyDescent="0.3">
      <c r="A2" s="60"/>
    </row>
    <row r="3" spans="1:12" x14ac:dyDescent="0.3">
      <c r="A3" s="62"/>
    </row>
    <row r="4" spans="1:12" x14ac:dyDescent="0.3">
      <c r="A4" s="66" t="s">
        <v>132</v>
      </c>
    </row>
    <row r="6" spans="1:12" x14ac:dyDescent="0.3">
      <c r="A6" s="62" t="s">
        <v>79</v>
      </c>
    </row>
    <row r="7" spans="1:12" x14ac:dyDescent="0.3">
      <c r="A7" s="70">
        <v>656119</v>
      </c>
    </row>
    <row r="8" spans="1:12" x14ac:dyDescent="0.3">
      <c r="G8" t="s">
        <v>133</v>
      </c>
      <c r="J8" s="142">
        <v>26669.73</v>
      </c>
      <c r="L8" t="s">
        <v>134</v>
      </c>
    </row>
    <row r="9" spans="1:12" x14ac:dyDescent="0.3">
      <c r="A9" t="s">
        <v>135</v>
      </c>
      <c r="C9" s="143">
        <v>26553.16</v>
      </c>
    </row>
    <row r="11" spans="1:12" x14ac:dyDescent="0.3">
      <c r="A11" t="s">
        <v>72</v>
      </c>
      <c r="C11" s="143">
        <v>9603</v>
      </c>
    </row>
    <row r="12" spans="1:12" x14ac:dyDescent="0.3">
      <c r="C12" s="48"/>
    </row>
    <row r="13" spans="1:12" x14ac:dyDescent="0.3">
      <c r="C13" s="48"/>
    </row>
    <row r="15" spans="1:12" x14ac:dyDescent="0.3">
      <c r="A15" t="s">
        <v>136</v>
      </c>
      <c r="E15">
        <f>'Expenses 23-24'!N46</f>
        <v>9486.43</v>
      </c>
      <c r="J15" s="144">
        <f>SUM(J8:J12)</f>
        <v>26669.73</v>
      </c>
    </row>
    <row r="16" spans="1:12" x14ac:dyDescent="0.3">
      <c r="C16" s="48"/>
      <c r="E16" s="143"/>
    </row>
    <row r="17" spans="1:10" x14ac:dyDescent="0.3">
      <c r="C17" s="48"/>
    </row>
    <row r="18" spans="1:10" x14ac:dyDescent="0.3">
      <c r="A18" t="s">
        <v>137</v>
      </c>
      <c r="E18" s="48">
        <f>J15</f>
        <v>26669.73</v>
      </c>
      <c r="G18" t="s">
        <v>138</v>
      </c>
    </row>
    <row r="19" spans="1:10" x14ac:dyDescent="0.3">
      <c r="J19" s="145"/>
    </row>
    <row r="20" spans="1:10" x14ac:dyDescent="0.3">
      <c r="C20" s="143">
        <f>SUM(C9:C19)</f>
        <v>36156.160000000003</v>
      </c>
      <c r="E20" s="48">
        <f>SUM(E9:E19)</f>
        <v>36156.160000000003</v>
      </c>
    </row>
    <row r="21" spans="1:10" x14ac:dyDescent="0.3">
      <c r="J21">
        <v>5</v>
      </c>
    </row>
    <row r="22" spans="1:10" x14ac:dyDescent="0.3">
      <c r="C22" s="48">
        <f>C20-E20</f>
        <v>0</v>
      </c>
      <c r="G22" t="s">
        <v>139</v>
      </c>
    </row>
    <row r="24" spans="1:10" x14ac:dyDescent="0.3">
      <c r="A24" t="s">
        <v>150</v>
      </c>
      <c r="C24">
        <v>100431</v>
      </c>
      <c r="E24" s="48">
        <v>150</v>
      </c>
    </row>
    <row r="25" spans="1:10" x14ac:dyDescent="0.3">
      <c r="C25">
        <v>100432</v>
      </c>
      <c r="E25" s="48">
        <v>414</v>
      </c>
    </row>
    <row r="26" spans="1:10" x14ac:dyDescent="0.3">
      <c r="A26" s="66"/>
      <c r="C26">
        <v>100433</v>
      </c>
      <c r="E26">
        <v>189.08</v>
      </c>
    </row>
    <row r="27" spans="1:10" x14ac:dyDescent="0.3">
      <c r="A27" s="70"/>
      <c r="C27">
        <v>100434</v>
      </c>
      <c r="E27" s="48">
        <v>60</v>
      </c>
    </row>
    <row r="29" spans="1:10" x14ac:dyDescent="0.3">
      <c r="C29" s="48" t="s">
        <v>14</v>
      </c>
      <c r="E29" s="48">
        <f>SUM(E24:E28)</f>
        <v>813.08</v>
      </c>
    </row>
    <row r="31" spans="1:10" x14ac:dyDescent="0.3">
      <c r="C31" s="143"/>
    </row>
    <row r="32" spans="1:10" x14ac:dyDescent="0.3">
      <c r="C32" s="143"/>
    </row>
    <row r="33" spans="3:6" x14ac:dyDescent="0.3">
      <c r="C33" s="143"/>
    </row>
    <row r="34" spans="3:6" x14ac:dyDescent="0.3">
      <c r="C34" s="143"/>
    </row>
    <row r="35" spans="3:6" x14ac:dyDescent="0.3">
      <c r="C35" s="143"/>
    </row>
    <row r="36" spans="3:6" x14ac:dyDescent="0.3">
      <c r="C36" s="143"/>
    </row>
    <row r="37" spans="3:6" x14ac:dyDescent="0.3">
      <c r="C37" s="48"/>
      <c r="E37" s="143"/>
      <c r="F37" s="146"/>
    </row>
    <row r="38" spans="3:6" x14ac:dyDescent="0.3">
      <c r="C38" s="48"/>
      <c r="F38" s="146"/>
    </row>
    <row r="39" spans="3:6" x14ac:dyDescent="0.3">
      <c r="C39" s="48"/>
    </row>
    <row r="40" spans="3:6" x14ac:dyDescent="0.3">
      <c r="C40" s="48"/>
    </row>
    <row r="41" spans="3:6" x14ac:dyDescent="0.3">
      <c r="C41" s="48"/>
    </row>
    <row r="42" spans="3:6" x14ac:dyDescent="0.3">
      <c r="C42" s="48"/>
    </row>
    <row r="45" spans="3:6" x14ac:dyDescent="0.3">
      <c r="C45" s="48"/>
      <c r="E45" s="48"/>
    </row>
    <row r="47" spans="3:6" x14ac:dyDescent="0.3">
      <c r="C47" s="48"/>
    </row>
  </sheetData>
  <pageMargins left="0.7" right="0.7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Summary 22-23</vt:lpstr>
      <vt:lpstr>Detail 22-23</vt:lpstr>
      <vt:lpstr>Income 23-24</vt:lpstr>
      <vt:lpstr>Expenses 23-24</vt:lpstr>
      <vt:lpstr>Funds</vt:lpstr>
      <vt:lpstr>Bank rec</vt:lpstr>
      <vt:lpstr>'Detail 22-23'!Print_Area</vt:lpstr>
      <vt:lpstr>'Summary 22-23'!Print_Area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 Matthews</dc:creator>
  <dc:description/>
  <cp:lastModifiedBy>Susan Henson</cp:lastModifiedBy>
  <cp:revision>5</cp:revision>
  <cp:lastPrinted>2021-09-02T14:53:28Z</cp:lastPrinted>
  <dcterms:created xsi:type="dcterms:W3CDTF">2017-01-24T09:13:10Z</dcterms:created>
  <dcterms:modified xsi:type="dcterms:W3CDTF">2024-05-20T16:38:27Z</dcterms:modified>
  <dc:language>en-GB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Company">
    <vt:lpwstr>Hewlett-Packard Company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